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account\reports\FCRA-Website Detaile\"/>
    </mc:Choice>
  </mc:AlternateContent>
  <xr:revisionPtr revIDLastSave="0" documentId="13_ncr:1_{8E5F206A-ADAE-4231-81C3-DFE2AB7A9E16}" xr6:coauthVersionLast="47" xr6:coauthVersionMax="47" xr10:uidLastSave="{00000000-0000-0000-0000-000000000000}"/>
  <bookViews>
    <workbookView xWindow="-120" yWindow="-120" windowWidth="24240" windowHeight="13140" tabRatio="795" firstSheet="30" activeTab="37" xr2:uid="{00000000-000D-0000-FFFF-FFFF00000000}"/>
  </bookViews>
  <sheets>
    <sheet name="Qtr Oct-15 to Dec-15" sheetId="2" r:id="rId1"/>
    <sheet name="Qtr JAN-16 to March-16" sheetId="1" r:id="rId2"/>
    <sheet name="Qtr April-16 to June-16" sheetId="3" r:id="rId3"/>
    <sheet name="Qtr July-16 to Sept-16" sheetId="4" r:id="rId4"/>
    <sheet name="Qtr Octo-16 to Dec-16" sheetId="5" r:id="rId5"/>
    <sheet name="Jan-17 to March-17" sheetId="6" r:id="rId6"/>
    <sheet name="April-17 to June-17" sheetId="7" r:id="rId7"/>
    <sheet name="JUly-17 to Sept-17" sheetId="8" r:id="rId8"/>
    <sheet name="Octo-17 to Dec-17" sheetId="9" r:id="rId9"/>
    <sheet name="Jan-18 to March-18" sheetId="10" r:id="rId10"/>
    <sheet name="April-18 to June-18" sheetId="11" r:id="rId11"/>
    <sheet name="July-18 to Sept-18" sheetId="12" r:id="rId12"/>
    <sheet name="Octo-18 to Dec-18" sheetId="13" r:id="rId13"/>
    <sheet name="Jan 19 to March 19" sheetId="14" r:id="rId14"/>
    <sheet name="April-19 to June-19" sheetId="15" r:id="rId15"/>
    <sheet name="July-19 to Sept-19" sheetId="16" r:id="rId16"/>
    <sheet name="Octo-19 to Dec-19" sheetId="17" r:id="rId17"/>
    <sheet name="Jan-20 to March-20" sheetId="18" r:id="rId18"/>
    <sheet name="April-20 to June-20" sheetId="19" r:id="rId19"/>
    <sheet name="July-20 to SEPT-20" sheetId="20" r:id="rId20"/>
    <sheet name="Oct-20 to Dec-20" sheetId="21" r:id="rId21"/>
    <sheet name="Jan-21 to March-21" sheetId="22" r:id="rId22"/>
    <sheet name="Apri-21 to June-21" sheetId="23" r:id="rId23"/>
    <sheet name="July-21 to Sept-21" sheetId="24" r:id="rId24"/>
    <sheet name="Oct-21 to Dec-21" sheetId="25" r:id="rId25"/>
    <sheet name="Jan-22 to March 2022" sheetId="28" r:id="rId26"/>
    <sheet name="April-22 to June-22" sheetId="27" r:id="rId27"/>
    <sheet name="July-Sept 2022" sheetId="26" r:id="rId28"/>
    <sheet name="Octo-22 to Dece-22" sheetId="30" r:id="rId29"/>
    <sheet name="Jan-23 to March-23" sheetId="31" r:id="rId30"/>
    <sheet name="April-23 to June-23" sheetId="33" r:id="rId31"/>
    <sheet name="July-23 to Sept-23" sheetId="35" r:id="rId32"/>
    <sheet name="Oct-23 to Dec-23" sheetId="37" r:id="rId33"/>
    <sheet name="Jan-24 to March-24" sheetId="38" r:id="rId34"/>
    <sheet name="Apr-24 to June-24" sheetId="39" r:id="rId35"/>
    <sheet name="July-24 to Sept-24" sheetId="40" r:id="rId36"/>
    <sheet name="Oct-24 to Dec-24" sheetId="41" r:id="rId37"/>
    <sheet name="Jan-25 to March-25" sheetId="42" r:id="rId38"/>
  </sheets>
  <calcPr calcId="191029"/>
</workbook>
</file>

<file path=xl/calcChain.xml><?xml version="1.0" encoding="utf-8"?>
<calcChain xmlns="http://schemas.openxmlformats.org/spreadsheetml/2006/main">
  <c r="H5" i="42" l="1"/>
  <c r="H6" i="41"/>
  <c r="H6" i="40" l="1"/>
  <c r="H7" i="39"/>
  <c r="H6" i="38"/>
  <c r="H7" i="25" l="1"/>
  <c r="H6" i="22" l="1"/>
  <c r="H7" i="19" l="1"/>
  <c r="H10" i="15" l="1"/>
</calcChain>
</file>

<file path=xl/sharedStrings.xml><?xml version="1.0" encoding="utf-8"?>
<sst xmlns="http://schemas.openxmlformats.org/spreadsheetml/2006/main" count="1580" uniqueCount="203">
  <si>
    <t>Sr.No.</t>
  </si>
  <si>
    <t>   Cultural</t>
  </si>
  <si>
    <t> Economical</t>
  </si>
  <si>
    <t>Education</t>
  </si>
  <si>
    <t>Religious</t>
  </si>
  <si>
    <t>Social</t>
  </si>
  <si>
    <t xml:space="preserve"> Donor Country</t>
  </si>
  <si>
    <t xml:space="preserve"> website address of donor</t>
  </si>
  <si>
    <t>Purpose for which received</t>
  </si>
  <si>
    <t>The Hans Foundation</t>
  </si>
  <si>
    <t xml:space="preserve">AXIS Bank Foundation, Axis House, 2nd Floor, Wadia International Centre, 
Pandurang Budhkar Marg,
Worli, 
Mumbai – 400 025
</t>
  </si>
  <si>
    <t xml:space="preserve">The Hans Foundation, C-301 3rd Floor, Ansal  plaza,    Khel Gaon,
New Delhi-110049.
</t>
  </si>
  <si>
    <t xml:space="preserve"> Office Address of the Doner</t>
  </si>
  <si>
    <t xml:space="preserve"> Status of the Doner (Whether Individual / Institution)</t>
  </si>
  <si>
    <t xml:space="preserve"> Block Year </t>
  </si>
  <si>
    <t>2015-2016</t>
  </si>
  <si>
    <t>N M Sadguru Water &amp; Development Foundation, Dahod.Quarterly Information on amount received as grant/Donation as foreign contribution.</t>
  </si>
  <si>
    <t>Institution</t>
  </si>
  <si>
    <t xml:space="preserve"> Name of The Donor</t>
  </si>
  <si>
    <t>India</t>
  </si>
  <si>
    <t>Axis Bank foundation,Mumbai</t>
  </si>
  <si>
    <t>USA</t>
  </si>
  <si>
    <t>The Cocacola Foundation, USA.</t>
  </si>
  <si>
    <t>Rs.50,00,000/-</t>
  </si>
  <si>
    <t>Rs. 2,19,82,221/-</t>
  </si>
  <si>
    <t>Rs. 79,07,000/-</t>
  </si>
  <si>
    <t>Quarter     Oct.2015 to Dec.2015</t>
  </si>
  <si>
    <t>2016-2017</t>
  </si>
  <si>
    <t>The Hans Foundation,New Delhi</t>
  </si>
  <si>
    <t>Rs. 45,00,000/-</t>
  </si>
  <si>
    <t>Quarter            Jan-2016 to March-2016</t>
  </si>
  <si>
    <t xml:space="preserve"> Block Year 2015-2016 </t>
  </si>
  <si>
    <t>Collectives for Integrated Livelihood Initiatives.</t>
  </si>
  <si>
    <t>Rs.12,00,000/-</t>
  </si>
  <si>
    <t>Rs.10,00,000/-</t>
  </si>
  <si>
    <t>Rs. 29,70,000/-</t>
  </si>
  <si>
    <t>Rs.3,59,50,966/-</t>
  </si>
  <si>
    <t>http://www.thehansfoundation.org</t>
  </si>
  <si>
    <t>http://www.cinicell.org</t>
  </si>
  <si>
    <t>D-31, Ground Floor, Kharkai Enclave, Kagal Nagar, Sonari Jamshedpur 831 011</t>
  </si>
  <si>
    <t>http://www.axisbankfoundation.org/</t>
  </si>
  <si>
    <r>
      <t>The </t>
    </r>
    <r>
      <rPr>
        <sz val="9"/>
        <color theme="1"/>
        <rFont val="Arial"/>
        <family val="2"/>
      </rPr>
      <t>Coca-Cola</t>
    </r>
    <r>
      <rPr>
        <sz val="9"/>
        <color rgb="FF4B4B4B"/>
        <rFont val="Arial"/>
        <family val="2"/>
      </rPr>
      <t> Company P.O. Box 1734 Atlanta, GA 30301, USA</t>
    </r>
  </si>
  <si>
    <t>http://www.coca-colacompany.com/</t>
  </si>
  <si>
    <t xml:space="preserve">Social </t>
  </si>
  <si>
    <t>Quarter     April-2016 to June-2016</t>
  </si>
  <si>
    <t>Quarter     July-2016 to Sept-2016</t>
  </si>
  <si>
    <t>Rs. 43,90,500/-</t>
  </si>
  <si>
    <t>Rs. 100,00,000/-</t>
  </si>
  <si>
    <t>Rs. 24,33,000/-</t>
  </si>
  <si>
    <t xml:space="preserve"> Block Year i.e Finacial </t>
  </si>
  <si>
    <t>Quarter     Octo-2016 to Dec-2016</t>
  </si>
  <si>
    <t>Rs. 84,36,255/-</t>
  </si>
  <si>
    <t>Month</t>
  </si>
  <si>
    <t>Receipt</t>
  </si>
  <si>
    <t>Rs. 68,42,689/-</t>
  </si>
  <si>
    <t>Rs. 56,07,294/-</t>
  </si>
  <si>
    <t>Rs. 110,63,122/-</t>
  </si>
  <si>
    <t>Coca cola India Foundation</t>
  </si>
  <si>
    <t>Coca cola India Foundation,16th floor,One Horizone centre,Golf Course Road,DLF-Phase V,Sector-43,Gurgaon-122002.</t>
  </si>
  <si>
    <t>https://www.coca-colaindia.com/
http://www.anandana.org</t>
  </si>
  <si>
    <t>Quarter     Jan-2017 to March-2017</t>
  </si>
  <si>
    <t>Rs. 53,00,000/-</t>
  </si>
  <si>
    <t>Rs. 200,00,000/-</t>
  </si>
  <si>
    <t>Rs. 57,02,200/-</t>
  </si>
  <si>
    <t>The Coca cola Foundation</t>
  </si>
  <si>
    <t>Rs. 64,79,163/-</t>
  </si>
  <si>
    <t>Atlanta,USA</t>
  </si>
  <si>
    <t>Post Box No 1734,Atlanta,GA-30301,USA</t>
  </si>
  <si>
    <t>cpagoaga@coca-cola.com</t>
  </si>
  <si>
    <t>2017-2018</t>
  </si>
  <si>
    <t>Rs. 68,00,000/-</t>
  </si>
  <si>
    <t>Rs. 71,00,000/-</t>
  </si>
  <si>
    <t>Quarter     July-2017 to Sept-2017</t>
  </si>
  <si>
    <t>Quarter     April-2017 to June-2017</t>
  </si>
  <si>
    <t>Rs. 21,00,000/-</t>
  </si>
  <si>
    <t>Rs. 39,00,000/-</t>
  </si>
  <si>
    <t>Rs. 30,90,297/-</t>
  </si>
  <si>
    <t>Rs. 39,51,115/-</t>
  </si>
  <si>
    <t>Quarter     Octo-17 to Dec-17</t>
  </si>
  <si>
    <t>Rs.34,21,826</t>
  </si>
  <si>
    <t>Rs. 55,42,284/-</t>
  </si>
  <si>
    <t>Rs. 7,90,223/-</t>
  </si>
  <si>
    <t>Rs. 68,74,255/-</t>
  </si>
  <si>
    <t>Rs.35,82,297/-</t>
  </si>
  <si>
    <t>Rs.43,07,593/-</t>
  </si>
  <si>
    <t>Quarter     
Jan-18 to 
March-18</t>
  </si>
  <si>
    <t>2018-2019</t>
  </si>
  <si>
    <t>Rs. 43,95,658/-</t>
  </si>
  <si>
    <t>Rs.27,68,696/-</t>
  </si>
  <si>
    <t>Rs.44,84,560/-</t>
  </si>
  <si>
    <t>uly</t>
  </si>
  <si>
    <t>Quarter     
April-18 to 
June-18</t>
  </si>
  <si>
    <t>Quarter     
July-18 to 
Sept-18</t>
  </si>
  <si>
    <t>Rs.27,14,163/-</t>
  </si>
  <si>
    <t>Rs.70,00,000/-</t>
  </si>
  <si>
    <t>Rs.39,20,376/-</t>
  </si>
  <si>
    <t>Rs.45,00,000/-</t>
  </si>
  <si>
    <t>Rs.61,35,355/-</t>
  </si>
  <si>
    <t>Rs.20,51,081/-</t>
  </si>
  <si>
    <t>Rs.1,46,080/-</t>
  </si>
  <si>
    <t xml:space="preserve">Sajjata Sangh (A net work og NGOs engaged in participatory Management of Natural Resources. </t>
  </si>
  <si>
    <t>C/o Development support Centre, Nr Government tube well,Bopal Ahemdabad-380058.</t>
  </si>
  <si>
    <t>Email: sajjatasangh@gmail.com</t>
  </si>
  <si>
    <t>Quarter     
Octo-18 to 
dec-18</t>
  </si>
  <si>
    <t>Rs.11,32,435/-</t>
  </si>
  <si>
    <t>Rs.37,68,203/-</t>
  </si>
  <si>
    <t>Rs.64,84,174/-</t>
  </si>
  <si>
    <t>Rs.55,06,084/-</t>
  </si>
  <si>
    <t>Rs.1,09,500/-</t>
  </si>
  <si>
    <t>Rs.2.02,89,210/-</t>
  </si>
  <si>
    <t>Quarter     
Jan 19 to March 19</t>
  </si>
  <si>
    <t>22,24,462/-</t>
  </si>
  <si>
    <t>1,09,560/-</t>
  </si>
  <si>
    <t>7,09,720/-</t>
  </si>
  <si>
    <t>46,39,144/-</t>
  </si>
  <si>
    <t>2018-19</t>
  </si>
  <si>
    <t>185982/-</t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</si>
  <si>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>As per the request of the Donor the grant has been returned in the month of-March-2019</t>
    </r>
  </si>
  <si>
    <t>2019-2020</t>
  </si>
  <si>
    <t>Quarter     
April 19 to June 19</t>
  </si>
  <si>
    <t>51,88,792/-</t>
  </si>
  <si>
    <t>61,77,915/-</t>
  </si>
  <si>
    <t>1,60,688/-</t>
  </si>
  <si>
    <t>61,40,671/-</t>
  </si>
  <si>
    <t>42,87,675/-</t>
  </si>
  <si>
    <t>April-19,May-19 &amp; June-19</t>
  </si>
  <si>
    <t xml:space="preserve">Interest on Fdr's </t>
  </si>
  <si>
    <t>Quarter     
July 19 to September-19</t>
  </si>
  <si>
    <t>Heifer Project International</t>
  </si>
  <si>
    <t>http://www.heifer.org</t>
  </si>
  <si>
    <t>P-5 208,Floor,Ocean plazza,Sector-18-Nioda UP-201301.1,world Avenue Littal Rock,Arkansas-72202,USA.</t>
  </si>
  <si>
    <t>-</t>
  </si>
  <si>
    <t>Quarter     
October-19  to December-19</t>
  </si>
  <si>
    <t xml:space="preserve">Note: </t>
  </si>
  <si>
    <t>The Adress: C-301 thrid Floor, Ansal Plazza,Khel Goan New Delhi-110049</t>
  </si>
  <si>
    <t>Duing (Octo-19 to Dec-19)</t>
  </si>
  <si>
    <t>During the quarter Grant of Rs.37,28,479/- Has been return to The Hans Foundation, New Delhi.</t>
  </si>
  <si>
    <t>Quarter     
January-20  to March-2020</t>
  </si>
  <si>
    <t>social</t>
  </si>
  <si>
    <t>During the quarter Grant of Rs.7,132/- Has been return to The Hans Foundation, New Delhi.</t>
  </si>
  <si>
    <t>The Hans Foundation,New Delhi  M. P. (2019-22)</t>
  </si>
  <si>
    <t>2020-2021</t>
  </si>
  <si>
    <t>j</t>
  </si>
  <si>
    <t xml:space="preserve"> June &amp; March -20 quarter</t>
  </si>
  <si>
    <t>Quarter     
July-20 to Sept-20</t>
  </si>
  <si>
    <t>Economical</t>
  </si>
  <si>
    <t>45,28,542/-</t>
  </si>
  <si>
    <t>1,49,273/-</t>
  </si>
  <si>
    <t xml:space="preserve"> Sept-20</t>
  </si>
  <si>
    <t>13,52,614/-</t>
  </si>
  <si>
    <t>12,57,735/-</t>
  </si>
  <si>
    <t>1,00,00,000/-</t>
  </si>
  <si>
    <t>HO,E-620,East layout (Near Bortalla Durga Puja Maidan)Sonari,Jamshedpur-831011</t>
  </si>
  <si>
    <t>Quarter     
Oct-20 to Dec-20</t>
  </si>
  <si>
    <t xml:space="preserve"> Status of the Donor (Whether Individual / Institution)</t>
  </si>
  <si>
    <t xml:space="preserve"> Dec-20</t>
  </si>
  <si>
    <t>181517/-</t>
  </si>
  <si>
    <t>N M Sadguru Water &amp; Development Foundation, Dahod. Quarterly Information on amount received as Grant/Donation as Foreign Contribution.</t>
  </si>
  <si>
    <t>Quarter     
Jan-21 to Mar-21</t>
  </si>
  <si>
    <t>The Coca cola Foundation, Atlanta USA</t>
  </si>
  <si>
    <t xml:space="preserve">Global Community Affairs
The Coca-Cola Company
One Coca-Cola Plaza
Atlanta, GA 30313
</t>
  </si>
  <si>
    <t>2020-21</t>
  </si>
  <si>
    <t>cpagoaga@coca-cola.com; http://www.coca-colacompany.com</t>
  </si>
  <si>
    <t xml:space="preserve">Interest on Fdr's from foreign Corpus &amp; Grants </t>
  </si>
  <si>
    <t>1,03,95,930/- (Equivalent to US $ 1,42,410)</t>
  </si>
  <si>
    <t>Quarter     
April-21 to June-21</t>
  </si>
  <si>
    <t>2021-22</t>
  </si>
  <si>
    <t>Rural India Supporting Trust (RIST) USA</t>
  </si>
  <si>
    <t xml:space="preserve">38995, HillsTech Drive,
Farmington Hills, MI, 
United States of America , 48331
</t>
  </si>
  <si>
    <t>Quarter     
July-21 to Sept -21</t>
  </si>
  <si>
    <t>https://www.ristrust.org</t>
  </si>
  <si>
    <t>Quarter     
Oct-21 to Dec-21</t>
  </si>
  <si>
    <t>Quarter     
Jan-22 to March-22</t>
  </si>
  <si>
    <t>Quarter     
April-22 to June-22</t>
  </si>
  <si>
    <t>2022-23</t>
  </si>
  <si>
    <t>Quarter     
July-22 to Sept-22</t>
  </si>
  <si>
    <t>During Quarter Oct-22 to Dec-22</t>
  </si>
  <si>
    <t>65116/-</t>
  </si>
  <si>
    <t>Quarter     
Jan-23 to March-23</t>
  </si>
  <si>
    <t>During Quarter Jan-23 to March-23</t>
  </si>
  <si>
    <t>Quarter     
Oct-22 to Dec-22</t>
  </si>
  <si>
    <t>2023-24</t>
  </si>
  <si>
    <t>Quarter     
April-23 to June-23</t>
  </si>
  <si>
    <t>During Quarter April-23 to June-23</t>
  </si>
  <si>
    <t>Quarter     
July-23 to Sept-23</t>
  </si>
  <si>
    <t>During Quarter July-23 to Sept-23</t>
  </si>
  <si>
    <t>Quarter     
Oct-23 to Dec-23</t>
  </si>
  <si>
    <t>During Quarter Oct-23 to Dec-23</t>
  </si>
  <si>
    <t>Quarter     
Jan-24 to March-24</t>
  </si>
  <si>
    <t>During Quarter Jan-24 to March-24</t>
  </si>
  <si>
    <t>Quarter     
Apr-24 to June-24</t>
  </si>
  <si>
    <t>2024-25</t>
  </si>
  <si>
    <t>During Quarter     
Apr-24 to June-24</t>
  </si>
  <si>
    <t>National Philanthropic Trust, USA</t>
  </si>
  <si>
    <t>https://www.nptrust.org/</t>
  </si>
  <si>
    <t>165, Township Line Road, Suite 1200 Jenkintown, PA 19046-3594</t>
  </si>
  <si>
    <t>Quarter     
July-24 to Sept-24</t>
  </si>
  <si>
    <t>During Quarter     
July-24 to Sept-24</t>
  </si>
  <si>
    <t>Quarter     
Oct-24 to Dec-24</t>
  </si>
  <si>
    <t>During Quarter     
Oct-24 to Dec-24</t>
  </si>
  <si>
    <t>The Hans Foundation (THF) USA</t>
  </si>
  <si>
    <t>Quarter     
Jan-25 to March-25</t>
  </si>
  <si>
    <t>During Quarter     
Jan-25 to March-25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</si>
</sst>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sz val="9"/>
      <color rgb="FF4B4B4B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</font>
    <font>
      <b/>
      <u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5" fontId="3" fillId="0" borderId="4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/>
    </xf>
    <xf numFmtId="0" fontId="3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0" fillId="0" borderId="3" xfId="0" applyBorder="1"/>
    <xf numFmtId="0" fontId="0" fillId="0" borderId="5" xfId="0" applyBorder="1"/>
    <xf numFmtId="17" fontId="0" fillId="0" borderId="1" xfId="0" applyNumberFormat="1" applyBorder="1" applyAlignment="1">
      <alignment horizontal="center" vertical="top"/>
    </xf>
    <xf numFmtId="0" fontId="9" fillId="0" borderId="1" xfId="2" applyBorder="1" applyAlignment="1" applyProtection="1">
      <alignment vertical="top" wrapText="1"/>
    </xf>
    <xf numFmtId="0" fontId="0" fillId="0" borderId="9" xfId="0" applyBorder="1"/>
    <xf numFmtId="0" fontId="0" fillId="0" borderId="1" xfId="0" applyBorder="1"/>
    <xf numFmtId="165" fontId="0" fillId="0" borderId="0" xfId="0" applyNumberFormat="1"/>
    <xf numFmtId="0" fontId="3" fillId="0" borderId="7" xfId="0" applyFont="1" applyBorder="1" applyAlignment="1">
      <alignment vertical="top"/>
    </xf>
    <xf numFmtId="165" fontId="3" fillId="0" borderId="1" xfId="1" applyNumberFormat="1" applyFont="1" applyBorder="1" applyAlignment="1">
      <alignment horizontal="right" vertical="top"/>
    </xf>
    <xf numFmtId="17" fontId="0" fillId="0" borderId="1" xfId="0" applyNumberForma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17" fontId="3" fillId="0" borderId="1" xfId="0" applyNumberFormat="1" applyFont="1" applyBorder="1" applyAlignment="1">
      <alignment horizontal="center" vertical="top"/>
    </xf>
    <xf numFmtId="17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right" vertical="top"/>
    </xf>
    <xf numFmtId="165" fontId="3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9" fillId="0" borderId="1" xfId="2" applyBorder="1" applyAlignment="1" applyProtection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17" fontId="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left"/>
    </xf>
    <xf numFmtId="0" fontId="10" fillId="0" borderId="7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nandana.org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eifer.org/" TargetMode="External"/><Relationship Id="rId1" Type="http://schemas.openxmlformats.org/officeDocument/2006/relationships/hyperlink" Target="http://www.anandan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eifer.org/" TargetMode="External"/><Relationship Id="rId1" Type="http://schemas.openxmlformats.org/officeDocument/2006/relationships/hyperlink" Target="http://www.anandana.org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eifer.org/" TargetMode="External"/><Relationship Id="rId1" Type="http://schemas.openxmlformats.org/officeDocument/2006/relationships/hyperlink" Target="http://www.anandana.org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mailto:cpagoaga@coca-cola.com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ristrust.org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istrust.org/" TargetMode="External"/><Relationship Id="rId1" Type="http://schemas.openxmlformats.org/officeDocument/2006/relationships/hyperlink" Target="https://www.ristrust.org/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istrust.org/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istrust.org/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ptrust.or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nandana.org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cpagoaga@coca-cola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anandana.org/" TargetMode="External"/><Relationship Id="rId1" Type="http://schemas.openxmlformats.org/officeDocument/2006/relationships/hyperlink" Target="mailto:cpagoaga@coca-cola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andan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view="pageBreakPreview" zoomScale="118" zoomScaleSheetLayoutView="118" workbookViewId="0">
      <selection activeCell="F6" sqref="F6"/>
    </sheetView>
  </sheetViews>
  <sheetFormatPr defaultRowHeight="15" x14ac:dyDescent="0.25"/>
  <cols>
    <col min="1" max="1" width="3.42578125" customWidth="1"/>
    <col min="2" max="2" width="18" customWidth="1"/>
    <col min="3" max="3" width="11.42578125" customWidth="1"/>
    <col min="4" max="4" width="20.85546875" customWidth="1"/>
    <col min="5" max="5" width="9" customWidth="1"/>
    <col min="6" max="6" width="19.28515625" customWidth="1"/>
    <col min="7" max="7" width="10.5703125" customWidth="1"/>
    <col min="8" max="8" width="14.7109375" customWidth="1"/>
    <col min="9" max="9" width="8.5703125" customWidth="1"/>
    <col min="10" max="10" width="9.85546875" customWidth="1"/>
    <col min="11" max="11" width="8.5703125" customWidth="1"/>
    <col min="12" max="13" width="8.140625" customWidth="1"/>
  </cols>
  <sheetData>
    <row r="1" spans="1:13" s="1" customFormat="1" ht="14.25" x14ac:dyDescent="0.2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s="2" customFormat="1" ht="45" customHeight="1" x14ac:dyDescent="0.25">
      <c r="A2" s="71" t="s">
        <v>0</v>
      </c>
      <c r="B2" s="70" t="s">
        <v>18</v>
      </c>
      <c r="C2" s="71" t="s">
        <v>13</v>
      </c>
      <c r="D2" s="67" t="s">
        <v>12</v>
      </c>
      <c r="E2" s="67" t="s">
        <v>6</v>
      </c>
      <c r="F2" s="67" t="s">
        <v>7</v>
      </c>
      <c r="G2" s="68" t="s">
        <v>14</v>
      </c>
      <c r="H2" s="63" t="s">
        <v>26</v>
      </c>
      <c r="I2" s="69" t="s">
        <v>8</v>
      </c>
      <c r="J2" s="70"/>
      <c r="K2" s="70"/>
      <c r="L2" s="70"/>
      <c r="M2" s="70"/>
    </row>
    <row r="3" spans="1:13" s="1" customFormat="1" ht="16.5" customHeight="1" x14ac:dyDescent="0.2">
      <c r="A3" s="73"/>
      <c r="B3" s="70"/>
      <c r="C3" s="73"/>
      <c r="D3" s="67"/>
      <c r="E3" s="67"/>
      <c r="F3" s="67"/>
      <c r="G3" s="68"/>
      <c r="H3" s="64"/>
      <c r="I3" s="69" t="s">
        <v>1</v>
      </c>
      <c r="J3" s="71" t="s">
        <v>2</v>
      </c>
      <c r="K3" s="70" t="s">
        <v>3</v>
      </c>
      <c r="L3" s="70" t="s">
        <v>4</v>
      </c>
      <c r="M3" s="70" t="s">
        <v>5</v>
      </c>
    </row>
    <row r="4" spans="1:13" s="1" customFormat="1" ht="14.25" customHeight="1" x14ac:dyDescent="0.2">
      <c r="A4" s="72"/>
      <c r="B4" s="70"/>
      <c r="C4" s="72"/>
      <c r="D4" s="67"/>
      <c r="E4" s="67"/>
      <c r="F4" s="67"/>
      <c r="G4" s="68"/>
      <c r="H4" s="65"/>
      <c r="I4" s="69"/>
      <c r="J4" s="72"/>
      <c r="K4" s="70"/>
      <c r="L4" s="70"/>
      <c r="M4" s="70"/>
    </row>
    <row r="5" spans="1:13" s="5" customFormat="1" ht="108" x14ac:dyDescent="0.25">
      <c r="A5" s="6">
        <v>1</v>
      </c>
      <c r="B5" s="13" t="s">
        <v>20</v>
      </c>
      <c r="C5" s="6" t="s">
        <v>17</v>
      </c>
      <c r="D5" s="12" t="s">
        <v>10</v>
      </c>
      <c r="E5" s="6" t="s">
        <v>19</v>
      </c>
      <c r="F5" s="22" t="s">
        <v>40</v>
      </c>
      <c r="G5" s="6" t="s">
        <v>15</v>
      </c>
      <c r="H5" s="10" t="s">
        <v>23</v>
      </c>
      <c r="I5" s="8"/>
      <c r="J5" s="8"/>
      <c r="K5" s="8"/>
      <c r="L5" s="8"/>
      <c r="M5" s="8" t="s">
        <v>43</v>
      </c>
    </row>
    <row r="6" spans="1:13" s="5" customFormat="1" ht="48" x14ac:dyDescent="0.25">
      <c r="A6" s="6">
        <v>2</v>
      </c>
      <c r="B6" s="13" t="s">
        <v>22</v>
      </c>
      <c r="C6" s="6" t="s">
        <v>17</v>
      </c>
      <c r="D6" s="23" t="s">
        <v>41</v>
      </c>
      <c r="E6" s="6" t="s">
        <v>21</v>
      </c>
      <c r="F6" s="24" t="s">
        <v>42</v>
      </c>
      <c r="G6" s="6" t="s">
        <v>15</v>
      </c>
      <c r="H6" s="14" t="s">
        <v>24</v>
      </c>
      <c r="I6" s="8"/>
      <c r="J6" s="8"/>
      <c r="K6" s="8"/>
      <c r="L6" s="8"/>
      <c r="M6" s="8" t="s">
        <v>5</v>
      </c>
    </row>
    <row r="7" spans="1:13" s="5" customFormat="1" ht="60" x14ac:dyDescent="0.25">
      <c r="A7" s="6">
        <v>3</v>
      </c>
      <c r="B7" s="7" t="s">
        <v>9</v>
      </c>
      <c r="C7" s="6" t="s">
        <v>17</v>
      </c>
      <c r="D7" s="9" t="s">
        <v>11</v>
      </c>
      <c r="E7" s="6" t="s">
        <v>19</v>
      </c>
      <c r="F7" s="22" t="s">
        <v>37</v>
      </c>
      <c r="G7" s="6" t="s">
        <v>15</v>
      </c>
      <c r="H7" s="11" t="s">
        <v>25</v>
      </c>
      <c r="I7" s="8"/>
      <c r="J7" s="8"/>
      <c r="K7" s="8"/>
      <c r="L7" s="8"/>
      <c r="M7" s="8" t="s">
        <v>5</v>
      </c>
    </row>
    <row r="8" spans="1:13" s="5" customFormat="1" x14ac:dyDescent="0.25">
      <c r="A8"/>
      <c r="B8"/>
      <c r="C8"/>
      <c r="D8"/>
      <c r="E8"/>
      <c r="F8"/>
      <c r="G8"/>
      <c r="H8"/>
      <c r="I8"/>
      <c r="J8"/>
      <c r="K8"/>
      <c r="L8"/>
      <c r="M8"/>
    </row>
    <row r="9" spans="1:13" s="5" customFormat="1" x14ac:dyDescent="0.25">
      <c r="A9"/>
      <c r="B9"/>
      <c r="C9"/>
      <c r="D9"/>
      <c r="E9"/>
      <c r="F9"/>
      <c r="G9"/>
      <c r="H9"/>
      <c r="I9"/>
      <c r="J9"/>
      <c r="K9"/>
      <c r="L9"/>
      <c r="M9"/>
    </row>
  </sheetData>
  <mergeCells count="15">
    <mergeCell ref="H2:H4"/>
    <mergeCell ref="A1:M1"/>
    <mergeCell ref="F2:F4"/>
    <mergeCell ref="G2:G4"/>
    <mergeCell ref="I2:M2"/>
    <mergeCell ref="I3:I4"/>
    <mergeCell ref="J3:J4"/>
    <mergeCell ref="K3:K4"/>
    <mergeCell ref="L3:L4"/>
    <mergeCell ref="M3:M4"/>
    <mergeCell ref="A2:A4"/>
    <mergeCell ref="B2:B4"/>
    <mergeCell ref="C2:C4"/>
    <mergeCell ref="D2:D4"/>
    <mergeCell ref="E2:E4"/>
  </mergeCells>
  <pageMargins left="0.7" right="0.7" top="0.75" bottom="0.75" header="0.3" footer="0.3"/>
  <pageSetup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"/>
  <sheetViews>
    <sheetView topLeftCell="B1" workbookViewId="0">
      <selection sqref="A1:N7"/>
    </sheetView>
  </sheetViews>
  <sheetFormatPr defaultRowHeight="15" x14ac:dyDescent="0.25"/>
  <cols>
    <col min="1" max="1" width="7" customWidth="1"/>
    <col min="2" max="2" width="20" customWidth="1"/>
    <col min="3" max="3" width="13.5703125" customWidth="1"/>
    <col min="4" max="4" width="19.28515625" customWidth="1"/>
    <col min="6" max="6" width="27.140625" customWidth="1"/>
    <col min="7" max="7" width="10.42578125" customWidth="1"/>
    <col min="8" max="8" width="14.28515625" customWidth="1"/>
    <col min="10" max="10" width="11.57031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85</v>
      </c>
      <c r="I2" s="70" t="s">
        <v>8</v>
      </c>
      <c r="J2" s="70"/>
      <c r="K2" s="70"/>
      <c r="L2" s="70"/>
      <c r="M2" s="70"/>
      <c r="N2" s="37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37" t="s">
        <v>53</v>
      </c>
    </row>
    <row r="4" spans="1:14" ht="21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37"/>
    </row>
    <row r="5" spans="1:14" ht="98.25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69</v>
      </c>
      <c r="H5" s="11" t="s">
        <v>82</v>
      </c>
      <c r="I5" s="8"/>
      <c r="J5" s="8"/>
      <c r="K5" s="8"/>
      <c r="L5" s="8"/>
      <c r="M5" s="6" t="s">
        <v>5</v>
      </c>
      <c r="N5" s="34">
        <v>43101</v>
      </c>
    </row>
    <row r="6" spans="1:14" ht="95.25" customHeight="1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69</v>
      </c>
      <c r="H6" s="11" t="s">
        <v>84</v>
      </c>
      <c r="I6" s="8"/>
      <c r="J6" s="8"/>
      <c r="K6" s="8"/>
      <c r="L6" s="8"/>
      <c r="M6" s="6" t="s">
        <v>5</v>
      </c>
      <c r="N6" s="34">
        <v>43101</v>
      </c>
    </row>
    <row r="7" spans="1:14" ht="117.75" customHeight="1" x14ac:dyDescent="0.25">
      <c r="A7" s="6">
        <v>3</v>
      </c>
      <c r="B7" s="13" t="s">
        <v>28</v>
      </c>
      <c r="C7" s="6" t="s">
        <v>17</v>
      </c>
      <c r="D7" s="9" t="s">
        <v>11</v>
      </c>
      <c r="E7" s="6" t="s">
        <v>19</v>
      </c>
      <c r="F7" s="24" t="s">
        <v>37</v>
      </c>
      <c r="G7" s="6" t="s">
        <v>69</v>
      </c>
      <c r="H7" s="11" t="s">
        <v>83</v>
      </c>
      <c r="I7" s="8"/>
      <c r="J7" s="8"/>
      <c r="K7" s="8"/>
      <c r="L7" s="8"/>
      <c r="M7" s="6" t="s">
        <v>5</v>
      </c>
      <c r="N7" s="34">
        <v>43160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0"/>
  <sheetViews>
    <sheetView workbookViewId="0">
      <selection sqref="A1:M1"/>
    </sheetView>
  </sheetViews>
  <sheetFormatPr defaultRowHeight="15" x14ac:dyDescent="0.25"/>
  <cols>
    <col min="1" max="1" width="5.42578125" customWidth="1"/>
    <col min="2" max="2" width="19.28515625" customWidth="1"/>
    <col min="3" max="3" width="12.28515625" customWidth="1"/>
    <col min="4" max="4" width="26.5703125" customWidth="1"/>
    <col min="6" max="6" width="14.140625" customWidth="1"/>
    <col min="7" max="7" width="10.85546875" customWidth="1"/>
    <col min="10" max="10" width="11.425781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91</v>
      </c>
      <c r="I2" s="70" t="s">
        <v>8</v>
      </c>
      <c r="J2" s="70"/>
      <c r="K2" s="70"/>
      <c r="L2" s="70"/>
      <c r="M2" s="70"/>
      <c r="N2" s="37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37" t="s">
        <v>53</v>
      </c>
    </row>
    <row r="4" spans="1:14" ht="19.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37"/>
    </row>
    <row r="5" spans="1:14" ht="68.25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86</v>
      </c>
      <c r="H5" s="11" t="s">
        <v>87</v>
      </c>
      <c r="I5" s="8"/>
      <c r="J5" s="8"/>
      <c r="K5" s="8"/>
      <c r="L5" s="8"/>
      <c r="M5" s="6" t="s">
        <v>5</v>
      </c>
      <c r="N5" s="34">
        <v>43278</v>
      </c>
    </row>
    <row r="6" spans="1:14" ht="72" customHeight="1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86</v>
      </c>
      <c r="H6" s="11" t="s">
        <v>88</v>
      </c>
      <c r="I6" s="8"/>
      <c r="J6" s="8"/>
      <c r="K6" s="8"/>
      <c r="L6" s="8"/>
      <c r="M6" s="6" t="s">
        <v>5</v>
      </c>
      <c r="N6" s="34">
        <v>43193</v>
      </c>
    </row>
    <row r="7" spans="1:14" ht="73.5" customHeight="1" x14ac:dyDescent="0.25">
      <c r="A7" s="6">
        <v>3</v>
      </c>
      <c r="B7" s="13" t="s">
        <v>28</v>
      </c>
      <c r="C7" s="6" t="s">
        <v>17</v>
      </c>
      <c r="D7" s="9" t="s">
        <v>11</v>
      </c>
      <c r="E7" s="6" t="s">
        <v>19</v>
      </c>
      <c r="F7" s="24" t="s">
        <v>37</v>
      </c>
      <c r="G7" s="6" t="s">
        <v>86</v>
      </c>
      <c r="H7" s="11" t="s">
        <v>89</v>
      </c>
      <c r="I7" s="8"/>
      <c r="J7" s="8"/>
      <c r="K7" s="8"/>
      <c r="L7" s="8"/>
      <c r="M7" s="6" t="s">
        <v>5</v>
      </c>
      <c r="N7" s="34">
        <v>43193</v>
      </c>
    </row>
    <row r="10" spans="1:14" x14ac:dyDescent="0.25">
      <c r="H10" s="38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1"/>
  <sheetViews>
    <sheetView view="pageBreakPreview" zoomScale="84" zoomScaleNormal="85" zoomScaleSheetLayoutView="84" workbookViewId="0">
      <selection sqref="A1:N11"/>
    </sheetView>
  </sheetViews>
  <sheetFormatPr defaultRowHeight="15" x14ac:dyDescent="0.25"/>
  <cols>
    <col min="1" max="1" width="4" customWidth="1"/>
    <col min="2" max="2" width="26.28515625" customWidth="1"/>
    <col min="3" max="3" width="18.7109375" customWidth="1"/>
    <col min="4" max="4" width="25.85546875" customWidth="1"/>
    <col min="5" max="5" width="13.42578125" customWidth="1"/>
    <col min="6" max="6" width="21.85546875" customWidth="1"/>
    <col min="7" max="7" width="13" customWidth="1"/>
    <col min="8" max="8" width="13.85546875" bestFit="1" customWidth="1"/>
    <col min="9" max="9" width="11.28515625" customWidth="1"/>
    <col min="10" max="10" width="11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t="s">
        <v>90</v>
      </c>
    </row>
    <row r="2" spans="1:14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92</v>
      </c>
      <c r="I2" s="70" t="s">
        <v>8</v>
      </c>
      <c r="J2" s="70"/>
      <c r="K2" s="70"/>
      <c r="L2" s="70"/>
      <c r="M2" s="70"/>
      <c r="N2" s="37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37" t="s">
        <v>53</v>
      </c>
    </row>
    <row r="4" spans="1:14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37"/>
    </row>
    <row r="5" spans="1:14" ht="50.25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86</v>
      </c>
      <c r="H5" s="11" t="s">
        <v>93</v>
      </c>
      <c r="I5" s="8"/>
      <c r="J5" s="8"/>
      <c r="K5" s="8"/>
      <c r="L5" s="8"/>
      <c r="M5" s="6" t="s">
        <v>5</v>
      </c>
      <c r="N5" s="34">
        <v>43344</v>
      </c>
    </row>
    <row r="6" spans="1:14" ht="48.75" customHeight="1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86</v>
      </c>
      <c r="H6" s="11" t="s">
        <v>94</v>
      </c>
      <c r="I6" s="8"/>
      <c r="J6" s="8"/>
      <c r="K6" s="8"/>
      <c r="L6" s="8"/>
      <c r="M6" s="6" t="s">
        <v>5</v>
      </c>
      <c r="N6" s="34">
        <v>43282</v>
      </c>
    </row>
    <row r="7" spans="1:14" ht="53.25" customHeight="1" x14ac:dyDescent="0.25">
      <c r="A7" s="6">
        <v>3</v>
      </c>
      <c r="B7" s="13" t="s">
        <v>28</v>
      </c>
      <c r="C7" s="6" t="s">
        <v>17</v>
      </c>
      <c r="D7" s="9" t="s">
        <v>11</v>
      </c>
      <c r="E7" s="6" t="s">
        <v>19</v>
      </c>
      <c r="F7" s="24" t="s">
        <v>37</v>
      </c>
      <c r="G7" s="6" t="s">
        <v>86</v>
      </c>
      <c r="H7" s="11" t="s">
        <v>95</v>
      </c>
      <c r="I7" s="8"/>
      <c r="J7" s="8"/>
      <c r="K7" s="8"/>
      <c r="L7" s="8"/>
      <c r="M7" s="6" t="s">
        <v>5</v>
      </c>
      <c r="N7" s="34">
        <v>43344</v>
      </c>
    </row>
    <row r="8" spans="1:14" ht="60" x14ac:dyDescent="0.25">
      <c r="A8" s="6">
        <v>4</v>
      </c>
      <c r="B8" s="13" t="s">
        <v>28</v>
      </c>
      <c r="C8" s="6" t="s">
        <v>17</v>
      </c>
      <c r="D8" s="9" t="s">
        <v>11</v>
      </c>
      <c r="E8" s="6" t="s">
        <v>19</v>
      </c>
      <c r="F8" s="24" t="s">
        <v>37</v>
      </c>
      <c r="G8" s="6" t="s">
        <v>86</v>
      </c>
      <c r="H8" s="11" t="s">
        <v>96</v>
      </c>
      <c r="I8" s="8"/>
      <c r="J8" s="8"/>
      <c r="K8" s="8"/>
      <c r="L8" s="8"/>
      <c r="M8" s="6" t="s">
        <v>5</v>
      </c>
      <c r="N8" s="34">
        <v>43282</v>
      </c>
    </row>
    <row r="9" spans="1:14" ht="60" x14ac:dyDescent="0.25">
      <c r="A9" s="6">
        <v>5</v>
      </c>
      <c r="B9" s="13" t="s">
        <v>28</v>
      </c>
      <c r="C9" s="6" t="s">
        <v>17</v>
      </c>
      <c r="D9" s="9" t="s">
        <v>11</v>
      </c>
      <c r="E9" s="6" t="s">
        <v>19</v>
      </c>
      <c r="F9" s="24" t="s">
        <v>37</v>
      </c>
      <c r="G9" s="6" t="s">
        <v>86</v>
      </c>
      <c r="H9" s="11" t="s">
        <v>97</v>
      </c>
      <c r="I9" s="8"/>
      <c r="J9" s="8"/>
      <c r="K9" s="8"/>
      <c r="L9" s="8"/>
      <c r="M9" s="6" t="s">
        <v>5</v>
      </c>
      <c r="N9" s="34">
        <v>43344</v>
      </c>
    </row>
    <row r="10" spans="1:14" ht="60" x14ac:dyDescent="0.25">
      <c r="A10" s="6">
        <v>6</v>
      </c>
      <c r="B10" s="13" t="s">
        <v>28</v>
      </c>
      <c r="C10" s="6" t="s">
        <v>17</v>
      </c>
      <c r="D10" s="9" t="s">
        <v>11</v>
      </c>
      <c r="E10" s="6" t="s">
        <v>19</v>
      </c>
      <c r="F10" s="24" t="s">
        <v>37</v>
      </c>
      <c r="G10" s="6" t="s">
        <v>86</v>
      </c>
      <c r="H10" s="11" t="s">
        <v>98</v>
      </c>
      <c r="I10" s="8"/>
      <c r="J10" s="8"/>
      <c r="K10" s="8"/>
      <c r="L10" s="8"/>
      <c r="M10" s="6" t="s">
        <v>5</v>
      </c>
      <c r="N10" s="34">
        <v>43344</v>
      </c>
    </row>
    <row r="11" spans="1:14" ht="48" x14ac:dyDescent="0.25">
      <c r="A11" s="6">
        <v>7</v>
      </c>
      <c r="B11" s="13" t="s">
        <v>100</v>
      </c>
      <c r="C11" s="6" t="s">
        <v>17</v>
      </c>
      <c r="D11" s="9" t="s">
        <v>101</v>
      </c>
      <c r="E11" s="6" t="s">
        <v>19</v>
      </c>
      <c r="F11" s="24" t="s">
        <v>102</v>
      </c>
      <c r="G11" s="6" t="s">
        <v>86</v>
      </c>
      <c r="H11" s="11" t="s">
        <v>99</v>
      </c>
      <c r="I11" s="8"/>
      <c r="J11" s="8"/>
      <c r="K11" s="8"/>
      <c r="L11" s="8"/>
      <c r="M11" s="6" t="s">
        <v>5</v>
      </c>
      <c r="N11" s="34">
        <v>43313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68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0"/>
  <sheetViews>
    <sheetView topLeftCell="C1" workbookViewId="0">
      <selection activeCell="B9" sqref="B9:N9"/>
    </sheetView>
  </sheetViews>
  <sheetFormatPr defaultRowHeight="15" x14ac:dyDescent="0.25"/>
  <cols>
    <col min="1" max="1" width="6.42578125" customWidth="1"/>
    <col min="2" max="2" width="25.7109375" customWidth="1"/>
    <col min="3" max="3" width="18.85546875" customWidth="1"/>
    <col min="4" max="4" width="18.42578125" customWidth="1"/>
    <col min="5" max="5" width="11.28515625" customWidth="1"/>
    <col min="6" max="6" width="18" customWidth="1"/>
    <col min="7" max="7" width="11.85546875" customWidth="1"/>
    <col min="8" max="8" width="15.28515625" bestFit="1" customWidth="1"/>
    <col min="10" max="10" width="11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103</v>
      </c>
      <c r="I2" s="70" t="s">
        <v>8</v>
      </c>
      <c r="J2" s="70"/>
      <c r="K2" s="70"/>
      <c r="L2" s="70"/>
      <c r="M2" s="70"/>
      <c r="N2" s="37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37" t="s">
        <v>53</v>
      </c>
    </row>
    <row r="4" spans="1:14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37"/>
    </row>
    <row r="5" spans="1:14" ht="48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86</v>
      </c>
      <c r="H5" s="11" t="s">
        <v>104</v>
      </c>
      <c r="I5" s="8"/>
      <c r="J5" s="8"/>
      <c r="K5" s="8"/>
      <c r="L5" s="8"/>
      <c r="M5" s="6" t="s">
        <v>5</v>
      </c>
      <c r="N5" s="34">
        <v>43435</v>
      </c>
    </row>
    <row r="6" spans="1:14" ht="58.5" customHeight="1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86</v>
      </c>
      <c r="H6" s="11" t="s">
        <v>105</v>
      </c>
      <c r="I6" s="8"/>
      <c r="J6" s="8"/>
      <c r="K6" s="8"/>
      <c r="L6" s="8"/>
      <c r="M6" s="6" t="s">
        <v>5</v>
      </c>
      <c r="N6" s="34">
        <v>43435</v>
      </c>
    </row>
    <row r="7" spans="1:14" ht="61.5" customHeight="1" x14ac:dyDescent="0.25">
      <c r="A7" s="6">
        <v>3</v>
      </c>
      <c r="B7" s="13" t="s">
        <v>28</v>
      </c>
      <c r="C7" s="6" t="s">
        <v>17</v>
      </c>
      <c r="D7" s="9" t="s">
        <v>11</v>
      </c>
      <c r="E7" s="6" t="s">
        <v>19</v>
      </c>
      <c r="F7" s="24" t="s">
        <v>37</v>
      </c>
      <c r="G7" s="6" t="s">
        <v>86</v>
      </c>
      <c r="H7" s="11" t="s">
        <v>106</v>
      </c>
      <c r="I7" s="8"/>
      <c r="J7" s="8"/>
      <c r="K7" s="8"/>
      <c r="L7" s="8"/>
      <c r="M7" s="6" t="s">
        <v>5</v>
      </c>
      <c r="N7" s="34">
        <v>43435</v>
      </c>
    </row>
    <row r="8" spans="1:14" ht="64.5" customHeight="1" x14ac:dyDescent="0.25">
      <c r="A8" s="6">
        <v>4</v>
      </c>
      <c r="B8" s="13" t="s">
        <v>28</v>
      </c>
      <c r="C8" s="6" t="s">
        <v>17</v>
      </c>
      <c r="D8" s="9" t="s">
        <v>11</v>
      </c>
      <c r="E8" s="6" t="s">
        <v>19</v>
      </c>
      <c r="F8" s="24" t="s">
        <v>37</v>
      </c>
      <c r="G8" s="6" t="s">
        <v>86</v>
      </c>
      <c r="H8" s="11" t="s">
        <v>107</v>
      </c>
      <c r="I8" s="8"/>
      <c r="J8" s="8"/>
      <c r="K8" s="8"/>
      <c r="L8" s="8"/>
      <c r="M8" s="6" t="s">
        <v>5</v>
      </c>
      <c r="N8" s="34">
        <v>43435</v>
      </c>
    </row>
    <row r="9" spans="1:14" ht="75" customHeight="1" x14ac:dyDescent="0.25">
      <c r="A9" s="25">
        <v>5</v>
      </c>
      <c r="B9" s="13" t="s">
        <v>57</v>
      </c>
      <c r="C9" s="6" t="s">
        <v>17</v>
      </c>
      <c r="D9" s="28" t="s">
        <v>58</v>
      </c>
      <c r="E9" s="6" t="s">
        <v>19</v>
      </c>
      <c r="F9" s="24" t="s">
        <v>59</v>
      </c>
      <c r="G9" s="6" t="s">
        <v>69</v>
      </c>
      <c r="H9" s="11" t="s">
        <v>109</v>
      </c>
      <c r="I9" s="27"/>
      <c r="J9" s="27"/>
      <c r="K9" s="27"/>
      <c r="L9" s="27"/>
      <c r="M9" s="6" t="s">
        <v>5</v>
      </c>
      <c r="N9" s="34">
        <v>43435</v>
      </c>
    </row>
    <row r="10" spans="1:14" ht="72" customHeight="1" x14ac:dyDescent="0.25">
      <c r="A10" s="6">
        <v>6</v>
      </c>
      <c r="B10" s="13" t="s">
        <v>100</v>
      </c>
      <c r="C10" s="6" t="s">
        <v>17</v>
      </c>
      <c r="D10" s="9" t="s">
        <v>101</v>
      </c>
      <c r="E10" s="6" t="s">
        <v>19</v>
      </c>
      <c r="F10" s="24" t="s">
        <v>102</v>
      </c>
      <c r="G10" s="6" t="s">
        <v>86</v>
      </c>
      <c r="H10" s="11" t="s">
        <v>108</v>
      </c>
      <c r="I10" s="39"/>
      <c r="J10" s="8"/>
      <c r="K10" s="8"/>
      <c r="L10" s="8"/>
      <c r="M10" s="6" t="s">
        <v>5</v>
      </c>
      <c r="N10" s="34">
        <v>43374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9" r:id="rId1" display="http://www.anandana.org" xr:uid="{00000000-0004-0000-0C00-000000000000}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"/>
  <sheetViews>
    <sheetView workbookViewId="0">
      <selection activeCell="B9" sqref="B9:F9"/>
    </sheetView>
  </sheetViews>
  <sheetFormatPr defaultRowHeight="15" x14ac:dyDescent="0.25"/>
  <cols>
    <col min="1" max="1" width="6.42578125" customWidth="1"/>
    <col min="2" max="2" width="25.7109375" customWidth="1"/>
    <col min="3" max="3" width="18.85546875" customWidth="1"/>
    <col min="4" max="4" width="18.42578125" customWidth="1"/>
    <col min="5" max="5" width="11.28515625" customWidth="1"/>
    <col min="6" max="6" width="18" customWidth="1"/>
    <col min="7" max="7" width="11.85546875" customWidth="1"/>
    <col min="8" max="8" width="15.28515625" bestFit="1" customWidth="1"/>
    <col min="10" max="10" width="11" customWidth="1"/>
    <col min="14" max="14" width="14.57031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110</v>
      </c>
      <c r="I2" s="70" t="s">
        <v>8</v>
      </c>
      <c r="J2" s="70"/>
      <c r="K2" s="70"/>
      <c r="L2" s="70"/>
      <c r="M2" s="70"/>
      <c r="N2" s="37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37" t="s">
        <v>53</v>
      </c>
    </row>
    <row r="4" spans="1:14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37"/>
    </row>
    <row r="5" spans="1:14" ht="48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86</v>
      </c>
      <c r="H5" s="40" t="s">
        <v>111</v>
      </c>
      <c r="I5" s="8"/>
      <c r="J5" s="8"/>
      <c r="K5" s="8"/>
      <c r="L5" s="8"/>
      <c r="M5" s="6" t="s">
        <v>5</v>
      </c>
      <c r="N5" s="34">
        <v>43497</v>
      </c>
    </row>
    <row r="6" spans="1:14" ht="58.5" customHeight="1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86</v>
      </c>
      <c r="H6" s="40" t="s">
        <v>113</v>
      </c>
      <c r="I6" s="8"/>
      <c r="J6" s="8"/>
      <c r="K6" s="8"/>
      <c r="L6" s="8"/>
      <c r="M6" s="6" t="s">
        <v>5</v>
      </c>
      <c r="N6" s="34">
        <v>43497</v>
      </c>
    </row>
    <row r="7" spans="1:14" ht="61.5" customHeight="1" x14ac:dyDescent="0.25">
      <c r="A7" s="6">
        <v>3</v>
      </c>
      <c r="B7" s="13" t="s">
        <v>28</v>
      </c>
      <c r="C7" s="6" t="s">
        <v>17</v>
      </c>
      <c r="D7" s="9" t="s">
        <v>11</v>
      </c>
      <c r="E7" s="6" t="s">
        <v>19</v>
      </c>
      <c r="F7" s="24" t="s">
        <v>37</v>
      </c>
      <c r="G7" s="6" t="s">
        <v>86</v>
      </c>
      <c r="H7" s="40" t="s">
        <v>114</v>
      </c>
      <c r="I7" s="8"/>
      <c r="J7" s="8"/>
      <c r="K7" s="8"/>
      <c r="L7" s="8"/>
      <c r="M7" s="6" t="s">
        <v>5</v>
      </c>
      <c r="N7" s="34">
        <v>43497</v>
      </c>
    </row>
    <row r="8" spans="1:14" ht="72" customHeight="1" x14ac:dyDescent="0.25">
      <c r="A8" s="6">
        <v>4</v>
      </c>
      <c r="B8" s="13" t="s">
        <v>100</v>
      </c>
      <c r="C8" s="6" t="s">
        <v>17</v>
      </c>
      <c r="D8" s="9" t="s">
        <v>101</v>
      </c>
      <c r="E8" s="6" t="s">
        <v>19</v>
      </c>
      <c r="F8" s="24" t="s">
        <v>102</v>
      </c>
      <c r="G8" s="6" t="s">
        <v>86</v>
      </c>
      <c r="H8" s="40" t="s">
        <v>112</v>
      </c>
      <c r="I8" s="8"/>
      <c r="J8" s="8"/>
      <c r="K8" s="8"/>
      <c r="L8" s="8"/>
      <c r="M8" s="6" t="s">
        <v>5</v>
      </c>
      <c r="N8" s="34">
        <v>43525</v>
      </c>
    </row>
    <row r="9" spans="1:14" ht="104.25" customHeight="1" x14ac:dyDescent="0.25">
      <c r="A9" s="6">
        <v>5</v>
      </c>
      <c r="B9" s="13" t="s">
        <v>32</v>
      </c>
      <c r="C9" s="6" t="s">
        <v>17</v>
      </c>
      <c r="D9" s="42" t="s">
        <v>39</v>
      </c>
      <c r="E9" s="6" t="s">
        <v>19</v>
      </c>
      <c r="F9" s="24" t="s">
        <v>38</v>
      </c>
      <c r="G9" s="6" t="s">
        <v>115</v>
      </c>
      <c r="H9" s="40" t="s">
        <v>116</v>
      </c>
      <c r="I9" s="8"/>
      <c r="J9" s="8"/>
      <c r="K9" s="8"/>
      <c r="L9" s="8"/>
      <c r="M9" s="6" t="s">
        <v>5</v>
      </c>
      <c r="N9" s="41" t="s">
        <v>117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0"/>
  <sheetViews>
    <sheetView workbookViewId="0">
      <selection activeCell="H5" sqref="H5"/>
    </sheetView>
  </sheetViews>
  <sheetFormatPr defaultRowHeight="15" x14ac:dyDescent="0.25"/>
  <cols>
    <col min="1" max="1" width="5.140625" customWidth="1"/>
    <col min="2" max="2" width="34.42578125" customWidth="1"/>
    <col min="3" max="3" width="12.7109375" customWidth="1"/>
    <col min="4" max="4" width="17.42578125" customWidth="1"/>
    <col min="6" max="6" width="15.5703125" customWidth="1"/>
    <col min="7" max="7" width="10.5703125" customWidth="1"/>
    <col min="8" max="8" width="10.7109375" customWidth="1"/>
    <col min="10" max="10" width="11.28515625" customWidth="1"/>
    <col min="13" max="13" width="8.28515625" customWidth="1"/>
    <col min="14" max="14" width="11.285156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119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33.7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62.25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118</v>
      </c>
      <c r="H5" s="40" t="s">
        <v>120</v>
      </c>
      <c r="I5" s="8"/>
      <c r="J5" s="8"/>
      <c r="K5" s="8"/>
      <c r="L5" s="8"/>
      <c r="M5" s="6" t="s">
        <v>5</v>
      </c>
      <c r="N5" s="44">
        <v>43586</v>
      </c>
    </row>
    <row r="6" spans="1:14" ht="62.25" customHeight="1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118</v>
      </c>
      <c r="H6" s="40" t="s">
        <v>121</v>
      </c>
      <c r="I6" s="8"/>
      <c r="J6" s="8"/>
      <c r="K6" s="8"/>
      <c r="L6" s="8"/>
      <c r="M6" s="6" t="s">
        <v>5</v>
      </c>
      <c r="N6" s="44">
        <v>43586</v>
      </c>
    </row>
    <row r="7" spans="1:14" ht="64.5" customHeight="1" x14ac:dyDescent="0.25">
      <c r="A7" s="6">
        <v>3</v>
      </c>
      <c r="B7" s="13" t="s">
        <v>28</v>
      </c>
      <c r="C7" s="6" t="s">
        <v>17</v>
      </c>
      <c r="D7" s="9" t="s">
        <v>11</v>
      </c>
      <c r="E7" s="6" t="s">
        <v>19</v>
      </c>
      <c r="F7" s="24" t="s">
        <v>37</v>
      </c>
      <c r="G7" s="6" t="s">
        <v>118</v>
      </c>
      <c r="H7" s="40" t="s">
        <v>123</v>
      </c>
      <c r="I7" s="8"/>
      <c r="J7" s="8"/>
      <c r="K7" s="8"/>
      <c r="L7" s="8"/>
      <c r="M7" s="6" t="s">
        <v>5</v>
      </c>
      <c r="N7" s="44">
        <v>43586</v>
      </c>
    </row>
    <row r="8" spans="1:14" ht="66" customHeight="1" x14ac:dyDescent="0.25">
      <c r="A8" s="6">
        <v>4</v>
      </c>
      <c r="B8" s="13" t="s">
        <v>100</v>
      </c>
      <c r="C8" s="6" t="s">
        <v>17</v>
      </c>
      <c r="D8" s="9" t="s">
        <v>101</v>
      </c>
      <c r="E8" s="6" t="s">
        <v>19</v>
      </c>
      <c r="F8" s="24" t="s">
        <v>102</v>
      </c>
      <c r="G8" s="6" t="s">
        <v>118</v>
      </c>
      <c r="H8" s="40" t="s">
        <v>122</v>
      </c>
      <c r="I8" s="8"/>
      <c r="J8" s="8"/>
      <c r="K8" s="8"/>
      <c r="L8" s="8"/>
      <c r="M8" s="6" t="s">
        <v>5</v>
      </c>
      <c r="N8" s="44">
        <v>43617</v>
      </c>
    </row>
    <row r="9" spans="1:14" ht="64.5" customHeight="1" x14ac:dyDescent="0.25">
      <c r="A9" s="6">
        <v>5</v>
      </c>
      <c r="B9" s="13" t="s">
        <v>28</v>
      </c>
      <c r="C9" s="6" t="s">
        <v>17</v>
      </c>
      <c r="D9" s="9" t="s">
        <v>11</v>
      </c>
      <c r="E9" s="6" t="s">
        <v>19</v>
      </c>
      <c r="F9" s="24" t="s">
        <v>37</v>
      </c>
      <c r="G9" s="6" t="s">
        <v>118</v>
      </c>
      <c r="H9" s="40" t="s">
        <v>124</v>
      </c>
      <c r="I9" s="8"/>
      <c r="J9" s="8"/>
      <c r="K9" s="8"/>
      <c r="L9" s="8"/>
      <c r="M9" s="6" t="s">
        <v>5</v>
      </c>
      <c r="N9" s="44">
        <v>43586</v>
      </c>
    </row>
    <row r="10" spans="1:14" ht="36" x14ac:dyDescent="0.25">
      <c r="A10" s="6">
        <v>5</v>
      </c>
      <c r="B10" s="13" t="s">
        <v>126</v>
      </c>
      <c r="C10" s="6"/>
      <c r="D10" s="9"/>
      <c r="E10" s="6"/>
      <c r="F10" s="24"/>
      <c r="G10" s="6" t="s">
        <v>118</v>
      </c>
      <c r="H10" s="40">
        <f>112837+152201</f>
        <v>265038</v>
      </c>
      <c r="I10" s="8"/>
      <c r="J10" s="8"/>
      <c r="K10" s="8"/>
      <c r="L10" s="8"/>
      <c r="M10" s="6" t="s">
        <v>5</v>
      </c>
      <c r="N10" s="45" t="s">
        <v>125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0"/>
  <sheetViews>
    <sheetView workbookViewId="0">
      <selection activeCell="B10" sqref="B10:F10"/>
    </sheetView>
  </sheetViews>
  <sheetFormatPr defaultRowHeight="15" x14ac:dyDescent="0.25"/>
  <cols>
    <col min="1" max="1" width="5.28515625" customWidth="1"/>
    <col min="2" max="2" width="29.140625" customWidth="1"/>
    <col min="3" max="3" width="13.28515625" customWidth="1"/>
    <col min="4" max="4" width="23.28515625" customWidth="1"/>
    <col min="5" max="5" width="13.85546875" customWidth="1"/>
    <col min="6" max="6" width="21.140625" customWidth="1"/>
    <col min="7" max="7" width="10.85546875" customWidth="1"/>
    <col min="8" max="8" width="12.140625" customWidth="1"/>
    <col min="10" max="10" width="10.8554687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127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18.7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60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118</v>
      </c>
      <c r="H5" s="40">
        <v>5756708</v>
      </c>
      <c r="I5" s="8"/>
      <c r="J5" s="8"/>
      <c r="K5" s="8"/>
      <c r="L5" s="8"/>
      <c r="M5" s="6" t="s">
        <v>5</v>
      </c>
      <c r="N5" s="44">
        <v>43678</v>
      </c>
    </row>
    <row r="6" spans="1:14" ht="66.75" customHeight="1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118</v>
      </c>
      <c r="H6" s="40">
        <v>4317503</v>
      </c>
      <c r="I6" s="8"/>
      <c r="J6" s="8"/>
      <c r="K6" s="8"/>
      <c r="L6" s="8"/>
      <c r="M6" s="6" t="s">
        <v>5</v>
      </c>
      <c r="N6" s="44">
        <v>43678</v>
      </c>
    </row>
    <row r="7" spans="1:14" ht="66" customHeight="1" x14ac:dyDescent="0.25">
      <c r="A7" s="6">
        <v>3</v>
      </c>
      <c r="B7" s="13" t="s">
        <v>28</v>
      </c>
      <c r="C7" s="6" t="s">
        <v>17</v>
      </c>
      <c r="D7" s="9" t="s">
        <v>11</v>
      </c>
      <c r="E7" s="6" t="s">
        <v>19</v>
      </c>
      <c r="F7" s="24" t="s">
        <v>37</v>
      </c>
      <c r="G7" s="6" t="s">
        <v>118</v>
      </c>
      <c r="H7" s="40"/>
      <c r="I7" s="8"/>
      <c r="J7" s="8"/>
      <c r="K7" s="8"/>
      <c r="L7" s="8"/>
      <c r="M7" s="6" t="s">
        <v>5</v>
      </c>
      <c r="N7" s="44"/>
    </row>
    <row r="8" spans="1:14" ht="69.75" customHeight="1" x14ac:dyDescent="0.25">
      <c r="A8" s="6">
        <v>4</v>
      </c>
      <c r="B8" s="13" t="s">
        <v>57</v>
      </c>
      <c r="C8" s="6" t="s">
        <v>17</v>
      </c>
      <c r="D8" s="28" t="s">
        <v>58</v>
      </c>
      <c r="E8" s="6" t="s">
        <v>19</v>
      </c>
      <c r="F8" s="24" t="s">
        <v>59</v>
      </c>
      <c r="G8" s="6" t="s">
        <v>118</v>
      </c>
      <c r="H8" s="11">
        <v>5410456</v>
      </c>
      <c r="I8" s="27"/>
      <c r="J8" s="27"/>
      <c r="K8" s="27"/>
      <c r="L8" s="27"/>
      <c r="M8" s="6" t="s">
        <v>5</v>
      </c>
      <c r="N8" s="34">
        <v>43647</v>
      </c>
    </row>
    <row r="9" spans="1:14" x14ac:dyDescent="0.25">
      <c r="A9" s="6">
        <v>5</v>
      </c>
      <c r="B9" s="13" t="s">
        <v>126</v>
      </c>
      <c r="C9" s="6" t="s">
        <v>131</v>
      </c>
      <c r="D9" s="46" t="s">
        <v>131</v>
      </c>
      <c r="E9" s="6" t="s">
        <v>131</v>
      </c>
      <c r="F9" s="47" t="s">
        <v>131</v>
      </c>
      <c r="G9" s="6" t="s">
        <v>118</v>
      </c>
      <c r="H9" s="40">
        <v>164564</v>
      </c>
      <c r="I9" s="8"/>
      <c r="J9" s="8"/>
      <c r="K9" s="8"/>
      <c r="L9" s="8"/>
      <c r="M9" s="6" t="s">
        <v>5</v>
      </c>
      <c r="N9" s="45"/>
    </row>
    <row r="10" spans="1:14" ht="60" x14ac:dyDescent="0.25">
      <c r="A10" s="6">
        <v>6</v>
      </c>
      <c r="B10" s="13" t="s">
        <v>128</v>
      </c>
      <c r="C10" s="6" t="s">
        <v>17</v>
      </c>
      <c r="D10" s="28" t="s">
        <v>130</v>
      </c>
      <c r="E10" s="6" t="s">
        <v>21</v>
      </c>
      <c r="F10" s="35" t="s">
        <v>129</v>
      </c>
      <c r="G10" s="6" t="s">
        <v>118</v>
      </c>
      <c r="H10" s="11">
        <v>2272291</v>
      </c>
      <c r="I10" s="27"/>
      <c r="J10" s="27"/>
      <c r="K10" s="27"/>
      <c r="L10" s="27"/>
      <c r="M10" s="6" t="s">
        <v>5</v>
      </c>
      <c r="N10" s="34">
        <v>43709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8" r:id="rId1" display="http://www.anandana.org" xr:uid="{00000000-0004-0000-0F00-000000000000}"/>
    <hyperlink ref="F10" r:id="rId2" xr:uid="{00000000-0004-0000-0F00-000001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"/>
  <sheetViews>
    <sheetView workbookViewId="0">
      <selection activeCell="A5" sqref="A5:XFD5"/>
    </sheetView>
  </sheetViews>
  <sheetFormatPr defaultRowHeight="15" x14ac:dyDescent="0.25"/>
  <cols>
    <col min="2" max="2" width="30.28515625" customWidth="1"/>
    <col min="3" max="3" width="11.42578125" customWidth="1"/>
    <col min="4" max="4" width="17.28515625" customWidth="1"/>
    <col min="6" max="6" width="12.42578125" customWidth="1"/>
    <col min="8" max="8" width="13.140625" customWidth="1"/>
    <col min="10" max="10" width="11.28515625" customWidth="1"/>
    <col min="14" max="14" width="12.8554687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132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19.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78" customHeight="1" x14ac:dyDescent="0.25">
      <c r="A5" s="6">
        <v>1</v>
      </c>
      <c r="B5" s="13" t="s">
        <v>100</v>
      </c>
      <c r="C5" s="6" t="s">
        <v>17</v>
      </c>
      <c r="D5" s="9" t="s">
        <v>101</v>
      </c>
      <c r="E5" s="6" t="s">
        <v>19</v>
      </c>
      <c r="F5" s="24" t="s">
        <v>102</v>
      </c>
      <c r="G5" s="6" t="s">
        <v>118</v>
      </c>
      <c r="H5" s="40" t="s">
        <v>122</v>
      </c>
      <c r="I5" s="8"/>
      <c r="J5" s="8"/>
      <c r="K5" s="8"/>
      <c r="L5" s="8"/>
      <c r="M5" s="6" t="s">
        <v>5</v>
      </c>
      <c r="N5" s="44">
        <v>43739</v>
      </c>
    </row>
    <row r="6" spans="1:14" ht="24" x14ac:dyDescent="0.25">
      <c r="A6" s="6">
        <v>2</v>
      </c>
      <c r="B6" s="13" t="s">
        <v>126</v>
      </c>
      <c r="C6" s="6" t="s">
        <v>131</v>
      </c>
      <c r="D6" s="46" t="s">
        <v>131</v>
      </c>
      <c r="E6" s="6" t="s">
        <v>131</v>
      </c>
      <c r="F6" s="47" t="s">
        <v>131</v>
      </c>
      <c r="G6" s="6" t="s">
        <v>118</v>
      </c>
      <c r="H6" s="40">
        <v>146279</v>
      </c>
      <c r="I6" s="8"/>
      <c r="J6" s="8"/>
      <c r="K6" s="8"/>
      <c r="L6" s="8"/>
      <c r="M6" s="6" t="s">
        <v>5</v>
      </c>
      <c r="N6" s="45" t="s">
        <v>135</v>
      </c>
    </row>
    <row r="8" spans="1:14" x14ac:dyDescent="0.25">
      <c r="A8" t="s">
        <v>133</v>
      </c>
      <c r="B8" t="s">
        <v>136</v>
      </c>
    </row>
    <row r="9" spans="1:14" x14ac:dyDescent="0.25">
      <c r="B9" t="s">
        <v>134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0"/>
  <sheetViews>
    <sheetView workbookViewId="0">
      <selection activeCell="G15" sqref="G15"/>
    </sheetView>
  </sheetViews>
  <sheetFormatPr defaultRowHeight="15" x14ac:dyDescent="0.25"/>
  <cols>
    <col min="1" max="1" width="9.140625" customWidth="1"/>
    <col min="2" max="2" width="27" customWidth="1"/>
    <col min="3" max="3" width="10.85546875" customWidth="1"/>
    <col min="4" max="4" width="19.5703125" customWidth="1"/>
    <col min="6" max="6" width="14" customWidth="1"/>
    <col min="8" max="8" width="10" bestFit="1" customWidth="1"/>
    <col min="10" max="10" width="10.57031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137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69.75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24" t="s">
        <v>118</v>
      </c>
      <c r="H5" s="40">
        <v>8278876</v>
      </c>
      <c r="I5" s="8"/>
      <c r="J5" s="8"/>
      <c r="K5" s="8"/>
      <c r="L5" s="8"/>
      <c r="M5" s="6" t="s">
        <v>138</v>
      </c>
      <c r="N5" s="44">
        <v>43831</v>
      </c>
    </row>
    <row r="6" spans="1:14" ht="69.75" customHeight="1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24" t="s">
        <v>118</v>
      </c>
      <c r="H6" s="40">
        <v>2962856</v>
      </c>
      <c r="I6" s="8"/>
      <c r="J6" s="8"/>
      <c r="K6" s="8"/>
      <c r="L6" s="8"/>
      <c r="M6" s="6" t="s">
        <v>138</v>
      </c>
      <c r="N6" s="44">
        <v>43891</v>
      </c>
    </row>
    <row r="7" spans="1:14" ht="24" x14ac:dyDescent="0.25">
      <c r="A7" s="6">
        <v>3</v>
      </c>
      <c r="B7" s="13" t="s">
        <v>126</v>
      </c>
      <c r="C7" s="6" t="s">
        <v>131</v>
      </c>
      <c r="D7" s="46" t="s">
        <v>131</v>
      </c>
      <c r="E7" s="6" t="s">
        <v>131</v>
      </c>
      <c r="F7" s="47" t="s">
        <v>131</v>
      </c>
      <c r="G7" s="24" t="s">
        <v>118</v>
      </c>
      <c r="H7" s="40">
        <v>146278</v>
      </c>
      <c r="I7" s="8"/>
      <c r="J7" s="8"/>
      <c r="K7" s="8"/>
      <c r="L7" s="8"/>
      <c r="M7" s="6"/>
      <c r="N7" s="45"/>
    </row>
    <row r="9" spans="1:14" x14ac:dyDescent="0.25">
      <c r="A9" t="s">
        <v>133</v>
      </c>
      <c r="B9" t="s">
        <v>139</v>
      </c>
    </row>
    <row r="10" spans="1:14" x14ac:dyDescent="0.25">
      <c r="B10" t="s">
        <v>134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7"/>
  <sheetViews>
    <sheetView workbookViewId="0">
      <selection activeCell="E17" sqref="E17"/>
    </sheetView>
  </sheetViews>
  <sheetFormatPr defaultRowHeight="15" x14ac:dyDescent="0.25"/>
  <cols>
    <col min="1" max="1" width="9.140625" customWidth="1"/>
    <col min="2" max="2" width="27" customWidth="1"/>
    <col min="3" max="3" width="10.85546875" customWidth="1"/>
    <col min="4" max="4" width="19.5703125" customWidth="1"/>
    <col min="6" max="6" width="14" customWidth="1"/>
    <col min="8" max="8" width="10" bestFit="1" customWidth="1"/>
    <col min="10" max="10" width="10.5703125" customWidth="1"/>
    <col min="14" max="14" width="11.42578125" customWidth="1"/>
  </cols>
  <sheetData>
    <row r="1" spans="1:15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5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137</v>
      </c>
      <c r="I2" s="70" t="s">
        <v>8</v>
      </c>
      <c r="J2" s="70"/>
      <c r="K2" s="70"/>
      <c r="L2" s="70"/>
      <c r="M2" s="70"/>
      <c r="N2" s="43" t="s">
        <v>52</v>
      </c>
    </row>
    <row r="3" spans="1:15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5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5" ht="69.75" customHeight="1" x14ac:dyDescent="0.25">
      <c r="A5" s="6">
        <v>1</v>
      </c>
      <c r="B5" s="13" t="s">
        <v>140</v>
      </c>
      <c r="C5" s="6" t="s">
        <v>17</v>
      </c>
      <c r="D5" s="9" t="s">
        <v>11</v>
      </c>
      <c r="E5" s="6" t="s">
        <v>19</v>
      </c>
      <c r="F5" s="24" t="s">
        <v>37</v>
      </c>
      <c r="G5" s="24" t="s">
        <v>141</v>
      </c>
      <c r="H5" s="40">
        <v>4559001</v>
      </c>
      <c r="I5" s="8"/>
      <c r="J5" s="8"/>
      <c r="K5" s="8"/>
      <c r="L5" s="8"/>
      <c r="M5" s="6" t="s">
        <v>138</v>
      </c>
      <c r="N5" s="44">
        <v>43922</v>
      </c>
    </row>
    <row r="6" spans="1:15" ht="78" customHeight="1" x14ac:dyDescent="0.25">
      <c r="A6" s="6">
        <v>1</v>
      </c>
      <c r="B6" s="13" t="s">
        <v>100</v>
      </c>
      <c r="C6" s="6" t="s">
        <v>17</v>
      </c>
      <c r="D6" s="9" t="s">
        <v>101</v>
      </c>
      <c r="E6" s="6" t="s">
        <v>19</v>
      </c>
      <c r="F6" s="24" t="s">
        <v>102</v>
      </c>
      <c r="G6" s="24" t="s">
        <v>141</v>
      </c>
      <c r="H6" s="40">
        <v>176756</v>
      </c>
      <c r="I6" s="8"/>
      <c r="J6" s="8"/>
      <c r="K6" s="8"/>
      <c r="L6" s="8"/>
      <c r="M6" s="6" t="s">
        <v>5</v>
      </c>
      <c r="N6" s="44">
        <v>43983</v>
      </c>
    </row>
    <row r="7" spans="1:15" ht="36" x14ac:dyDescent="0.25">
      <c r="A7" s="6">
        <v>3</v>
      </c>
      <c r="B7" s="13" t="s">
        <v>126</v>
      </c>
      <c r="C7" s="6" t="s">
        <v>131</v>
      </c>
      <c r="D7" s="46" t="s">
        <v>131</v>
      </c>
      <c r="E7" s="6" t="s">
        <v>131</v>
      </c>
      <c r="F7" s="47" t="s">
        <v>131</v>
      </c>
      <c r="G7" s="24" t="s">
        <v>141</v>
      </c>
      <c r="H7" s="40">
        <f>146278+22310</f>
        <v>168588</v>
      </c>
      <c r="I7" s="8"/>
      <c r="J7" s="8"/>
      <c r="K7" s="8"/>
      <c r="L7" s="8"/>
      <c r="M7" s="6"/>
      <c r="N7" s="45" t="s">
        <v>143</v>
      </c>
      <c r="O7" t="s">
        <v>142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view="pageBreakPreview" zoomScale="130" zoomScaleSheetLayoutView="130" workbookViewId="0">
      <selection activeCell="B5" sqref="B5:F5"/>
    </sheetView>
  </sheetViews>
  <sheetFormatPr defaultRowHeight="14.25" x14ac:dyDescent="0.2"/>
  <cols>
    <col min="1" max="1" width="3.5703125" style="3" customWidth="1"/>
    <col min="2" max="2" width="19" style="4" customWidth="1"/>
    <col min="3" max="3" width="12.85546875" style="1" customWidth="1"/>
    <col min="4" max="4" width="28.5703125" style="1" customWidth="1"/>
    <col min="5" max="5" width="9.85546875" style="1" customWidth="1"/>
    <col min="6" max="6" width="18.5703125" style="19" customWidth="1"/>
    <col min="7" max="7" width="10" style="1" customWidth="1"/>
    <col min="8" max="8" width="15.140625" style="1" bestFit="1" customWidth="1"/>
    <col min="9" max="9" width="9.7109375" style="1" customWidth="1"/>
    <col min="10" max="10" width="10" style="1" customWidth="1"/>
    <col min="11" max="11" width="9" style="1" customWidth="1"/>
    <col min="12" max="12" width="8.42578125" style="1" customWidth="1"/>
    <col min="13" max="13" width="7.5703125" style="1" bestFit="1" customWidth="1"/>
    <col min="14" max="16384" width="9.140625" style="1"/>
  </cols>
  <sheetData>
    <row r="1" spans="1:13" x14ac:dyDescent="0.2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s="2" customFormat="1" ht="45" customHeight="1" x14ac:dyDescent="0.25">
      <c r="A2" s="71" t="s">
        <v>0</v>
      </c>
      <c r="B2" s="70" t="s">
        <v>18</v>
      </c>
      <c r="C2" s="71" t="s">
        <v>13</v>
      </c>
      <c r="D2" s="67" t="s">
        <v>12</v>
      </c>
      <c r="E2" s="67" t="s">
        <v>6</v>
      </c>
      <c r="F2" s="74" t="s">
        <v>7</v>
      </c>
      <c r="G2" s="68" t="s">
        <v>31</v>
      </c>
      <c r="H2" s="63" t="s">
        <v>30</v>
      </c>
      <c r="I2" s="69" t="s">
        <v>8</v>
      </c>
      <c r="J2" s="70"/>
      <c r="K2" s="70"/>
      <c r="L2" s="70"/>
      <c r="M2" s="70"/>
    </row>
    <row r="3" spans="1:13" ht="16.5" customHeight="1" x14ac:dyDescent="0.2">
      <c r="A3" s="73"/>
      <c r="B3" s="70"/>
      <c r="C3" s="73"/>
      <c r="D3" s="67"/>
      <c r="E3" s="67"/>
      <c r="F3" s="74"/>
      <c r="G3" s="68"/>
      <c r="H3" s="64"/>
      <c r="I3" s="69" t="s">
        <v>1</v>
      </c>
      <c r="J3" s="71" t="s">
        <v>2</v>
      </c>
      <c r="K3" s="70" t="s">
        <v>3</v>
      </c>
      <c r="L3" s="70" t="s">
        <v>4</v>
      </c>
      <c r="M3" s="70" t="s">
        <v>5</v>
      </c>
    </row>
    <row r="4" spans="1:13" ht="15" customHeight="1" x14ac:dyDescent="0.2">
      <c r="A4" s="72"/>
      <c r="B4" s="70"/>
      <c r="C4" s="72"/>
      <c r="D4" s="67"/>
      <c r="E4" s="67"/>
      <c r="F4" s="74"/>
      <c r="G4" s="68"/>
      <c r="H4" s="65"/>
      <c r="I4" s="69"/>
      <c r="J4" s="72"/>
      <c r="K4" s="70"/>
      <c r="L4" s="70"/>
      <c r="M4" s="70"/>
    </row>
    <row r="5" spans="1:13" s="5" customFormat="1" ht="41.25" customHeight="1" x14ac:dyDescent="0.25">
      <c r="A5" s="6">
        <v>1</v>
      </c>
      <c r="B5" s="13" t="s">
        <v>32</v>
      </c>
      <c r="C5" s="6" t="s">
        <v>17</v>
      </c>
      <c r="D5" s="20" t="s">
        <v>39</v>
      </c>
      <c r="E5" s="6" t="s">
        <v>19</v>
      </c>
      <c r="F5" s="21" t="s">
        <v>38</v>
      </c>
      <c r="G5" s="6" t="s">
        <v>15</v>
      </c>
      <c r="H5" s="11" t="s">
        <v>33</v>
      </c>
      <c r="I5" s="8"/>
      <c r="J5" s="8"/>
      <c r="K5" s="8"/>
      <c r="L5" s="8"/>
      <c r="M5" s="8" t="s">
        <v>5</v>
      </c>
    </row>
    <row r="6" spans="1:13" s="5" customFormat="1" ht="36" x14ac:dyDescent="0.25">
      <c r="A6" s="6">
        <v>2</v>
      </c>
      <c r="B6" s="13" t="s">
        <v>32</v>
      </c>
      <c r="C6" s="6" t="s">
        <v>17</v>
      </c>
      <c r="D6" s="20" t="s">
        <v>39</v>
      </c>
      <c r="E6" s="6" t="s">
        <v>19</v>
      </c>
      <c r="F6" s="22" t="s">
        <v>38</v>
      </c>
      <c r="G6" s="6" t="s">
        <v>15</v>
      </c>
      <c r="H6" s="11" t="s">
        <v>34</v>
      </c>
      <c r="I6" s="8"/>
      <c r="J6" s="8"/>
      <c r="K6" s="8"/>
      <c r="L6" s="8"/>
      <c r="M6" s="8" t="s">
        <v>5</v>
      </c>
    </row>
    <row r="7" spans="1:13" s="5" customFormat="1" ht="48" x14ac:dyDescent="0.25">
      <c r="A7" s="6">
        <v>3</v>
      </c>
      <c r="B7" s="7" t="s">
        <v>9</v>
      </c>
      <c r="C7" s="6" t="s">
        <v>17</v>
      </c>
      <c r="D7" s="9" t="s">
        <v>11</v>
      </c>
      <c r="E7" s="6" t="s">
        <v>19</v>
      </c>
      <c r="F7" s="22" t="s">
        <v>37</v>
      </c>
      <c r="G7" s="6" t="s">
        <v>15</v>
      </c>
      <c r="H7" s="11" t="s">
        <v>35</v>
      </c>
      <c r="I7" s="8"/>
      <c r="J7" s="8"/>
      <c r="K7" s="8"/>
      <c r="L7" s="8"/>
      <c r="M7" s="8" t="s">
        <v>5</v>
      </c>
    </row>
    <row r="8" spans="1:13" s="5" customFormat="1" ht="84" x14ac:dyDescent="0.25">
      <c r="A8" s="6">
        <v>4</v>
      </c>
      <c r="B8" s="13" t="s">
        <v>20</v>
      </c>
      <c r="C8" s="6" t="s">
        <v>17</v>
      </c>
      <c r="D8" s="12" t="s">
        <v>10</v>
      </c>
      <c r="E8" s="6" t="s">
        <v>19</v>
      </c>
      <c r="F8" s="22" t="s">
        <v>40</v>
      </c>
      <c r="G8" s="6" t="s">
        <v>15</v>
      </c>
      <c r="H8" s="11" t="s">
        <v>36</v>
      </c>
      <c r="I8" s="8"/>
      <c r="J8" s="8"/>
      <c r="K8" s="8"/>
      <c r="L8" s="8"/>
      <c r="M8" s="8" t="s">
        <v>5</v>
      </c>
    </row>
    <row r="9" spans="1:13" s="5" customFormat="1" x14ac:dyDescent="0.25">
      <c r="A9" s="15"/>
      <c r="B9" s="16"/>
      <c r="D9" s="17"/>
      <c r="F9" s="18"/>
    </row>
  </sheetData>
  <mergeCells count="15">
    <mergeCell ref="K3:K4"/>
    <mergeCell ref="L3:L4"/>
    <mergeCell ref="M3:M4"/>
    <mergeCell ref="A1:M1"/>
    <mergeCell ref="A2:A4"/>
    <mergeCell ref="B2:B4"/>
    <mergeCell ref="C2:C4"/>
    <mergeCell ref="D2:D4"/>
    <mergeCell ref="E2:E4"/>
    <mergeCell ref="I2:M2"/>
    <mergeCell ref="F2:F4"/>
    <mergeCell ref="G2:G4"/>
    <mergeCell ref="I3:I4"/>
    <mergeCell ref="J3:J4"/>
    <mergeCell ref="H2:H4"/>
  </mergeCells>
  <pageMargins left="0.7" right="0.7" top="0.75" bottom="0.75" header="0.3" footer="0.3"/>
  <pageSetup scale="6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9"/>
  <sheetViews>
    <sheetView workbookViewId="0">
      <selection activeCell="H9" sqref="H9"/>
    </sheetView>
  </sheetViews>
  <sheetFormatPr defaultRowHeight="15" x14ac:dyDescent="0.25"/>
  <cols>
    <col min="1" max="1" width="6.85546875" customWidth="1"/>
    <col min="2" max="2" width="27" customWidth="1"/>
    <col min="3" max="3" width="10.85546875" customWidth="1"/>
    <col min="4" max="4" width="19.5703125" customWidth="1"/>
    <col min="6" max="6" width="21" customWidth="1"/>
    <col min="8" max="8" width="11.28515625" customWidth="1"/>
    <col min="10" max="10" width="10.5703125" customWidth="1"/>
    <col min="14" max="14" width="11.42578125" customWidth="1"/>
  </cols>
  <sheetData>
    <row r="1" spans="1:15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5" x14ac:dyDescent="0.25">
      <c r="A2" s="67" t="s">
        <v>0</v>
      </c>
      <c r="B2" s="70" t="s">
        <v>18</v>
      </c>
      <c r="C2" s="67" t="s">
        <v>13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144</v>
      </c>
      <c r="I2" s="70" t="s">
        <v>8</v>
      </c>
      <c r="J2" s="70"/>
      <c r="K2" s="70"/>
      <c r="L2" s="70"/>
      <c r="M2" s="70"/>
      <c r="N2" s="43" t="s">
        <v>52</v>
      </c>
    </row>
    <row r="3" spans="1:15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5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5" ht="69.75" customHeight="1" x14ac:dyDescent="0.25">
      <c r="A5" s="6">
        <v>1</v>
      </c>
      <c r="B5" s="13" t="s">
        <v>140</v>
      </c>
      <c r="C5" s="6" t="s">
        <v>17</v>
      </c>
      <c r="D5" s="9" t="s">
        <v>11</v>
      </c>
      <c r="E5" s="6" t="s">
        <v>19</v>
      </c>
      <c r="F5" s="24" t="s">
        <v>37</v>
      </c>
      <c r="G5" s="24" t="s">
        <v>141</v>
      </c>
      <c r="H5" s="40" t="s">
        <v>146</v>
      </c>
      <c r="I5" s="8"/>
      <c r="J5" s="8" t="s">
        <v>145</v>
      </c>
      <c r="K5" s="8"/>
      <c r="L5" s="8"/>
      <c r="M5" s="6" t="s">
        <v>138</v>
      </c>
      <c r="N5" s="44">
        <v>44044</v>
      </c>
    </row>
    <row r="6" spans="1:15" ht="69.75" customHeight="1" x14ac:dyDescent="0.25">
      <c r="A6" s="6">
        <v>2</v>
      </c>
      <c r="B6" s="13" t="s">
        <v>32</v>
      </c>
      <c r="C6" s="6" t="s">
        <v>17</v>
      </c>
      <c r="D6" s="42" t="s">
        <v>152</v>
      </c>
      <c r="E6" s="6" t="s">
        <v>19</v>
      </c>
      <c r="F6" s="24" t="s">
        <v>38</v>
      </c>
      <c r="G6" s="24" t="s">
        <v>141</v>
      </c>
      <c r="H6" s="40" t="s">
        <v>151</v>
      </c>
      <c r="I6" s="8"/>
      <c r="J6" s="8" t="s">
        <v>145</v>
      </c>
      <c r="K6" s="8"/>
      <c r="L6" s="8"/>
      <c r="M6" s="6" t="s">
        <v>138</v>
      </c>
      <c r="N6" s="45" t="s">
        <v>148</v>
      </c>
    </row>
    <row r="7" spans="1:15" ht="76.5" customHeight="1" x14ac:dyDescent="0.25">
      <c r="A7" s="6">
        <v>3</v>
      </c>
      <c r="B7" s="13" t="s">
        <v>128</v>
      </c>
      <c r="C7" s="6" t="s">
        <v>17</v>
      </c>
      <c r="D7" s="28" t="s">
        <v>130</v>
      </c>
      <c r="E7" s="6" t="s">
        <v>21</v>
      </c>
      <c r="F7" s="35" t="s">
        <v>129</v>
      </c>
      <c r="G7" s="24" t="s">
        <v>141</v>
      </c>
      <c r="H7" s="40" t="s">
        <v>150</v>
      </c>
      <c r="I7" s="8"/>
      <c r="J7" s="8" t="s">
        <v>145</v>
      </c>
      <c r="K7" s="8"/>
      <c r="L7" s="8"/>
      <c r="M7" s="6" t="s">
        <v>138</v>
      </c>
      <c r="N7" s="45" t="s">
        <v>148</v>
      </c>
    </row>
    <row r="8" spans="1:15" ht="86.25" customHeight="1" x14ac:dyDescent="0.25">
      <c r="A8" s="6">
        <v>4</v>
      </c>
      <c r="B8" s="13" t="s">
        <v>57</v>
      </c>
      <c r="C8" s="6" t="s">
        <v>17</v>
      </c>
      <c r="D8" s="28" t="s">
        <v>58</v>
      </c>
      <c r="E8" s="6" t="s">
        <v>19</v>
      </c>
      <c r="F8" s="24" t="s">
        <v>59</v>
      </c>
      <c r="G8" s="24" t="s">
        <v>141</v>
      </c>
      <c r="H8" s="40" t="s">
        <v>149</v>
      </c>
      <c r="I8" s="8"/>
      <c r="J8" s="8" t="s">
        <v>145</v>
      </c>
      <c r="K8" s="8"/>
      <c r="L8" s="8"/>
      <c r="M8" s="6" t="s">
        <v>138</v>
      </c>
      <c r="N8" s="45" t="s">
        <v>148</v>
      </c>
    </row>
    <row r="9" spans="1:15" ht="24" x14ac:dyDescent="0.25">
      <c r="A9" s="6">
        <v>5</v>
      </c>
      <c r="B9" s="13" t="s">
        <v>126</v>
      </c>
      <c r="C9" s="6" t="s">
        <v>131</v>
      </c>
      <c r="D9" s="46" t="s">
        <v>131</v>
      </c>
      <c r="E9" s="6" t="s">
        <v>131</v>
      </c>
      <c r="F9" s="47" t="s">
        <v>131</v>
      </c>
      <c r="G9" s="24" t="s">
        <v>141</v>
      </c>
      <c r="H9" s="40" t="s">
        <v>147</v>
      </c>
      <c r="I9" s="8"/>
      <c r="J9" s="8" t="s">
        <v>145</v>
      </c>
      <c r="K9" s="8"/>
      <c r="L9" s="8"/>
      <c r="M9" s="6" t="s">
        <v>138</v>
      </c>
      <c r="N9" s="45" t="s">
        <v>148</v>
      </c>
      <c r="O9" t="s">
        <v>142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8" r:id="rId1" display="http://www.anandana.org" xr:uid="{00000000-0004-0000-1300-000000000000}"/>
    <hyperlink ref="F7" r:id="rId2" xr:uid="{00000000-0004-0000-1300-000001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9"/>
  <sheetViews>
    <sheetView zoomScaleNormal="100" workbookViewId="0">
      <selection activeCell="H5" sqref="H5"/>
    </sheetView>
  </sheetViews>
  <sheetFormatPr defaultRowHeight="15" x14ac:dyDescent="0.25"/>
  <cols>
    <col min="1" max="1" width="6.85546875" customWidth="1"/>
    <col min="2" max="2" width="27" customWidth="1"/>
    <col min="3" max="3" width="10.85546875" customWidth="1"/>
    <col min="4" max="4" width="19.5703125" customWidth="1"/>
    <col min="6" max="6" width="21" customWidth="1"/>
    <col min="8" max="8" width="14" customWidth="1"/>
    <col min="9" max="9" width="8.140625" customWidth="1"/>
    <col min="10" max="10" width="10.5703125" customWidth="1"/>
    <col min="12" max="12" width="8.42578125" customWidth="1"/>
    <col min="14" max="14" width="11.425781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153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69.75" customHeight="1" x14ac:dyDescent="0.25">
      <c r="A5" s="6">
        <v>1</v>
      </c>
      <c r="B5" s="13" t="s">
        <v>140</v>
      </c>
      <c r="C5" s="6" t="s">
        <v>17</v>
      </c>
      <c r="D5" s="9" t="s">
        <v>11</v>
      </c>
      <c r="E5" s="6" t="s">
        <v>19</v>
      </c>
      <c r="F5" s="24" t="s">
        <v>37</v>
      </c>
      <c r="G5" s="24" t="s">
        <v>141</v>
      </c>
      <c r="H5" s="40" t="s">
        <v>146</v>
      </c>
      <c r="I5" s="8"/>
      <c r="J5" s="8" t="s">
        <v>145</v>
      </c>
      <c r="K5" s="8"/>
      <c r="L5" s="8"/>
      <c r="M5" s="6" t="s">
        <v>138</v>
      </c>
      <c r="N5" s="44">
        <v>44044</v>
      </c>
    </row>
    <row r="6" spans="1:14" ht="69.75" customHeight="1" x14ac:dyDescent="0.25">
      <c r="A6" s="6">
        <v>2</v>
      </c>
      <c r="B6" s="13" t="s">
        <v>32</v>
      </c>
      <c r="C6" s="6" t="s">
        <v>17</v>
      </c>
      <c r="D6" s="42" t="s">
        <v>152</v>
      </c>
      <c r="E6" s="6" t="s">
        <v>19</v>
      </c>
      <c r="F6" s="24" t="s">
        <v>38</v>
      </c>
      <c r="G6" s="24" t="s">
        <v>141</v>
      </c>
      <c r="H6" s="40" t="s">
        <v>151</v>
      </c>
      <c r="I6" s="8"/>
      <c r="J6" s="8" t="s">
        <v>145</v>
      </c>
      <c r="K6" s="8"/>
      <c r="L6" s="8"/>
      <c r="M6" s="6" t="s">
        <v>138</v>
      </c>
      <c r="N6" s="45" t="s">
        <v>148</v>
      </c>
    </row>
    <row r="7" spans="1:14" ht="76.5" customHeight="1" x14ac:dyDescent="0.25">
      <c r="A7" s="6">
        <v>3</v>
      </c>
      <c r="B7" s="13" t="s">
        <v>128</v>
      </c>
      <c r="C7" s="6" t="s">
        <v>17</v>
      </c>
      <c r="D7" s="28" t="s">
        <v>130</v>
      </c>
      <c r="E7" s="6" t="s">
        <v>21</v>
      </c>
      <c r="F7" s="35" t="s">
        <v>129</v>
      </c>
      <c r="G7" s="24" t="s">
        <v>141</v>
      </c>
      <c r="H7" s="40" t="s">
        <v>150</v>
      </c>
      <c r="I7" s="8"/>
      <c r="J7" s="8" t="s">
        <v>145</v>
      </c>
      <c r="K7" s="8"/>
      <c r="L7" s="8"/>
      <c r="M7" s="6" t="s">
        <v>138</v>
      </c>
      <c r="N7" s="45" t="s">
        <v>148</v>
      </c>
    </row>
    <row r="8" spans="1:14" ht="86.25" customHeight="1" x14ac:dyDescent="0.25">
      <c r="A8" s="6">
        <v>4</v>
      </c>
      <c r="B8" s="13" t="s">
        <v>57</v>
      </c>
      <c r="C8" s="6" t="s">
        <v>17</v>
      </c>
      <c r="D8" s="28" t="s">
        <v>58</v>
      </c>
      <c r="E8" s="6" t="s">
        <v>19</v>
      </c>
      <c r="F8" s="24" t="s">
        <v>59</v>
      </c>
      <c r="G8" s="24" t="s">
        <v>141</v>
      </c>
      <c r="H8" s="40" t="s">
        <v>149</v>
      </c>
      <c r="I8" s="8"/>
      <c r="J8" s="8" t="s">
        <v>145</v>
      </c>
      <c r="K8" s="8"/>
      <c r="L8" s="8"/>
      <c r="M8" s="6" t="s">
        <v>138</v>
      </c>
      <c r="N8" s="45" t="s">
        <v>148</v>
      </c>
    </row>
    <row r="9" spans="1:14" ht="24" x14ac:dyDescent="0.25">
      <c r="A9" s="6">
        <v>5</v>
      </c>
      <c r="B9" s="13" t="s">
        <v>126</v>
      </c>
      <c r="C9" s="6" t="s">
        <v>131</v>
      </c>
      <c r="D9" s="46" t="s">
        <v>131</v>
      </c>
      <c r="E9" s="6" t="s">
        <v>131</v>
      </c>
      <c r="F9" s="47" t="s">
        <v>131</v>
      </c>
      <c r="G9" s="24" t="s">
        <v>141</v>
      </c>
      <c r="H9" s="48" t="s">
        <v>156</v>
      </c>
      <c r="I9" s="8"/>
      <c r="J9" s="8" t="s">
        <v>145</v>
      </c>
      <c r="K9" s="8"/>
      <c r="L9" s="8"/>
      <c r="M9" s="6" t="s">
        <v>138</v>
      </c>
      <c r="N9" s="45" t="s">
        <v>155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8" r:id="rId1" display="http://www.anandana.org" xr:uid="{00000000-0004-0000-1400-000000000000}"/>
    <hyperlink ref="F7" r:id="rId2" xr:uid="{00000000-0004-0000-1400-000001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9"/>
  <sheetViews>
    <sheetView zoomScaleNormal="100" workbookViewId="0">
      <selection activeCell="D5" sqref="D5"/>
    </sheetView>
  </sheetViews>
  <sheetFormatPr defaultRowHeight="15" x14ac:dyDescent="0.25"/>
  <cols>
    <col min="1" max="1" width="6.85546875" customWidth="1"/>
    <col min="2" max="2" width="27" customWidth="1"/>
    <col min="3" max="3" width="10.85546875" customWidth="1"/>
    <col min="4" max="4" width="19.5703125" customWidth="1"/>
    <col min="6" max="6" width="21" customWidth="1"/>
    <col min="8" max="8" width="14" customWidth="1"/>
    <col min="9" max="9" width="8.140625" customWidth="1"/>
    <col min="10" max="10" width="10.5703125" customWidth="1"/>
    <col min="12" max="12" width="8.42578125" customWidth="1"/>
    <col min="14" max="14" width="11.425781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158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86.25" customHeight="1" x14ac:dyDescent="0.25">
      <c r="A5" s="6">
        <v>1</v>
      </c>
      <c r="B5" s="13" t="s">
        <v>159</v>
      </c>
      <c r="C5" s="6" t="s">
        <v>17</v>
      </c>
      <c r="D5" s="28" t="s">
        <v>160</v>
      </c>
      <c r="E5" s="6" t="s">
        <v>21</v>
      </c>
      <c r="F5" s="35" t="s">
        <v>162</v>
      </c>
      <c r="G5" s="24" t="s">
        <v>161</v>
      </c>
      <c r="H5" s="49" t="s">
        <v>164</v>
      </c>
      <c r="I5" s="8"/>
      <c r="J5" s="8" t="s">
        <v>145</v>
      </c>
      <c r="K5" s="8"/>
      <c r="L5" s="8"/>
      <c r="M5" s="6" t="s">
        <v>138</v>
      </c>
      <c r="N5" s="45">
        <v>44197</v>
      </c>
    </row>
    <row r="6" spans="1:14" ht="24" x14ac:dyDescent="0.25">
      <c r="A6" s="6">
        <v>2</v>
      </c>
      <c r="B6" s="13" t="s">
        <v>163</v>
      </c>
      <c r="C6" s="6" t="s">
        <v>131</v>
      </c>
      <c r="D6" s="46" t="s">
        <v>131</v>
      </c>
      <c r="E6" s="6" t="s">
        <v>131</v>
      </c>
      <c r="F6" s="47" t="s">
        <v>131</v>
      </c>
      <c r="G6" s="24" t="s">
        <v>141</v>
      </c>
      <c r="H6" s="48">
        <f>32255+148866+23163</f>
        <v>204284</v>
      </c>
      <c r="I6" s="8"/>
      <c r="J6" s="8" t="s">
        <v>145</v>
      </c>
      <c r="K6" s="8"/>
      <c r="L6" s="8"/>
      <c r="M6" s="6" t="s">
        <v>138</v>
      </c>
      <c r="N6" s="45">
        <v>44256</v>
      </c>
    </row>
    <row r="9" spans="1:14" x14ac:dyDescent="0.25">
      <c r="H9" s="38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5" r:id="rId1" display="cpagoaga@coca-cola.com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8"/>
  <sheetViews>
    <sheetView workbookViewId="0">
      <selection activeCell="H5" sqref="H5"/>
    </sheetView>
  </sheetViews>
  <sheetFormatPr defaultRowHeight="15" x14ac:dyDescent="0.25"/>
  <cols>
    <col min="1" max="1" width="6.85546875" customWidth="1"/>
    <col min="2" max="2" width="27" customWidth="1"/>
    <col min="3" max="3" width="10.85546875" customWidth="1"/>
    <col min="4" max="4" width="19.5703125" customWidth="1"/>
    <col min="6" max="6" width="18.28515625" customWidth="1"/>
    <col min="8" max="8" width="17.140625" customWidth="1"/>
    <col min="9" max="9" width="8.140625" customWidth="1"/>
    <col min="10" max="10" width="10.5703125" customWidth="1"/>
    <col min="12" max="12" width="8.42578125" customWidth="1"/>
    <col min="14" max="14" width="11.425781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165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24" x14ac:dyDescent="0.25">
      <c r="A5" s="6">
        <v>1</v>
      </c>
      <c r="B5" s="13" t="s">
        <v>163</v>
      </c>
      <c r="C5" s="6" t="s">
        <v>131</v>
      </c>
      <c r="D5" s="46" t="s">
        <v>131</v>
      </c>
      <c r="E5" s="6" t="s">
        <v>131</v>
      </c>
      <c r="F5" s="47" t="s">
        <v>131</v>
      </c>
      <c r="G5" s="24" t="s">
        <v>166</v>
      </c>
      <c r="H5" s="48">
        <v>161607</v>
      </c>
      <c r="I5" s="8"/>
      <c r="J5" s="8" t="s">
        <v>145</v>
      </c>
      <c r="K5" s="8"/>
      <c r="L5" s="8"/>
      <c r="M5" s="6" t="s">
        <v>138</v>
      </c>
      <c r="N5" s="45">
        <v>44348</v>
      </c>
    </row>
    <row r="8" spans="1:14" x14ac:dyDescent="0.25">
      <c r="H8" s="38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9"/>
  <sheetViews>
    <sheetView workbookViewId="0">
      <selection sqref="A1:XFD1048576"/>
    </sheetView>
  </sheetViews>
  <sheetFormatPr defaultRowHeight="15" x14ac:dyDescent="0.25"/>
  <cols>
    <col min="1" max="1" width="6.85546875" customWidth="1"/>
    <col min="2" max="2" width="27" customWidth="1"/>
    <col min="3" max="3" width="10.85546875" customWidth="1"/>
    <col min="4" max="4" width="19.5703125" customWidth="1"/>
    <col min="6" max="6" width="18.28515625" customWidth="1"/>
    <col min="8" max="8" width="17.140625" customWidth="1"/>
    <col min="9" max="9" width="8.140625" customWidth="1"/>
    <col min="10" max="10" width="10.5703125" customWidth="1"/>
    <col min="12" max="12" width="8.42578125" customWidth="1"/>
    <col min="14" max="14" width="11.425781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169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58.5" customHeight="1" x14ac:dyDescent="0.25">
      <c r="A5" s="50">
        <v>1</v>
      </c>
      <c r="B5" s="13" t="s">
        <v>167</v>
      </c>
      <c r="C5" s="50" t="s">
        <v>17</v>
      </c>
      <c r="D5" s="50" t="s">
        <v>168</v>
      </c>
      <c r="E5" s="50" t="s">
        <v>21</v>
      </c>
      <c r="F5" s="53" t="s">
        <v>170</v>
      </c>
      <c r="G5" s="50" t="s">
        <v>166</v>
      </c>
      <c r="H5" s="52">
        <v>11862241</v>
      </c>
      <c r="I5" s="51"/>
      <c r="J5" s="8" t="s">
        <v>145</v>
      </c>
      <c r="K5" s="51"/>
      <c r="L5" s="51"/>
      <c r="M5" s="6" t="s">
        <v>138</v>
      </c>
      <c r="N5" s="45">
        <v>44378</v>
      </c>
    </row>
    <row r="6" spans="1:14" ht="24" x14ac:dyDescent="0.25">
      <c r="A6" s="6">
        <v>2</v>
      </c>
      <c r="B6" s="13" t="s">
        <v>163</v>
      </c>
      <c r="C6" s="6" t="s">
        <v>131</v>
      </c>
      <c r="D6" s="46" t="s">
        <v>131</v>
      </c>
      <c r="E6" s="6" t="s">
        <v>131</v>
      </c>
      <c r="F6" s="47" t="s">
        <v>131</v>
      </c>
      <c r="G6" s="50" t="s">
        <v>166</v>
      </c>
      <c r="H6" s="54">
        <v>146190</v>
      </c>
      <c r="I6" s="8"/>
      <c r="J6" s="8" t="s">
        <v>145</v>
      </c>
      <c r="K6" s="8"/>
      <c r="L6" s="8"/>
      <c r="M6" s="6" t="s">
        <v>138</v>
      </c>
      <c r="N6" s="45">
        <v>44440</v>
      </c>
    </row>
    <row r="9" spans="1:14" x14ac:dyDescent="0.25">
      <c r="H9" s="38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5" r:id="rId1" xr:uid="{00000000-0004-0000-1700-000000000000}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10"/>
  <sheetViews>
    <sheetView workbookViewId="0">
      <selection sqref="A1:XFD1048576"/>
    </sheetView>
  </sheetViews>
  <sheetFormatPr defaultRowHeight="15" x14ac:dyDescent="0.25"/>
  <cols>
    <col min="1" max="1" width="6.85546875" customWidth="1"/>
    <col min="2" max="2" width="27" customWidth="1"/>
    <col min="3" max="3" width="10.85546875" customWidth="1"/>
    <col min="4" max="4" width="19.5703125" customWidth="1"/>
    <col min="6" max="6" width="18.28515625" customWidth="1"/>
    <col min="8" max="8" width="17.140625" customWidth="1"/>
    <col min="9" max="9" width="8.140625" customWidth="1"/>
    <col min="10" max="10" width="10.5703125" customWidth="1"/>
    <col min="12" max="12" width="8.42578125" customWidth="1"/>
    <col min="14" max="14" width="11.425781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171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58.5" customHeight="1" x14ac:dyDescent="0.25">
      <c r="A5" s="50">
        <v>1</v>
      </c>
      <c r="B5" s="13" t="s">
        <v>167</v>
      </c>
      <c r="C5" s="50" t="s">
        <v>17</v>
      </c>
      <c r="D5" s="50" t="s">
        <v>168</v>
      </c>
      <c r="E5" s="50" t="s">
        <v>21</v>
      </c>
      <c r="F5" s="53" t="s">
        <v>170</v>
      </c>
      <c r="G5" s="50" t="s">
        <v>166</v>
      </c>
      <c r="H5" s="52">
        <v>4272773</v>
      </c>
      <c r="I5" s="51"/>
      <c r="J5" s="8" t="s">
        <v>145</v>
      </c>
      <c r="K5" s="51"/>
      <c r="L5" s="51"/>
      <c r="M5" s="6" t="s">
        <v>138</v>
      </c>
      <c r="N5" s="45">
        <v>44470</v>
      </c>
    </row>
    <row r="6" spans="1:14" ht="58.5" customHeight="1" x14ac:dyDescent="0.25">
      <c r="A6" s="50">
        <v>2</v>
      </c>
      <c r="B6" s="13" t="s">
        <v>167</v>
      </c>
      <c r="C6" s="50" t="s">
        <v>17</v>
      </c>
      <c r="D6" s="50" t="s">
        <v>168</v>
      </c>
      <c r="E6" s="50" t="s">
        <v>21</v>
      </c>
      <c r="F6" s="53" t="s">
        <v>170</v>
      </c>
      <c r="G6" s="50" t="s">
        <v>166</v>
      </c>
      <c r="H6" s="52">
        <v>8176072</v>
      </c>
      <c r="I6" s="51"/>
      <c r="J6" s="8" t="s">
        <v>145</v>
      </c>
      <c r="K6" s="51"/>
      <c r="L6" s="51"/>
      <c r="M6" s="6" t="s">
        <v>138</v>
      </c>
      <c r="N6" s="45">
        <v>44531</v>
      </c>
    </row>
    <row r="7" spans="1:14" ht="24" x14ac:dyDescent="0.25">
      <c r="A7" s="6">
        <v>3</v>
      </c>
      <c r="B7" s="13" t="s">
        <v>163</v>
      </c>
      <c r="C7" s="6" t="s">
        <v>131</v>
      </c>
      <c r="D7" s="46" t="s">
        <v>131</v>
      </c>
      <c r="E7" s="6" t="s">
        <v>131</v>
      </c>
      <c r="F7" s="47" t="s">
        <v>131</v>
      </c>
      <c r="G7" s="50" t="s">
        <v>166</v>
      </c>
      <c r="H7" s="54">
        <f>4579+138682</f>
        <v>143261</v>
      </c>
      <c r="I7" s="8"/>
      <c r="J7" s="8" t="s">
        <v>145</v>
      </c>
      <c r="K7" s="8"/>
      <c r="L7" s="8"/>
      <c r="M7" s="6" t="s">
        <v>138</v>
      </c>
      <c r="N7" s="45">
        <v>44531</v>
      </c>
    </row>
    <row r="10" spans="1:14" x14ac:dyDescent="0.25">
      <c r="H10" s="38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5" r:id="rId1" xr:uid="{00000000-0004-0000-1800-000000000000}"/>
    <hyperlink ref="F6" r:id="rId2" xr:uid="{00000000-0004-0000-1800-000001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9"/>
  <sheetViews>
    <sheetView workbookViewId="0">
      <selection activeCell="F18" sqref="F18"/>
    </sheetView>
  </sheetViews>
  <sheetFormatPr defaultRowHeight="15" x14ac:dyDescent="0.25"/>
  <cols>
    <col min="1" max="1" width="6.85546875" customWidth="1"/>
    <col min="2" max="2" width="27" customWidth="1"/>
    <col min="3" max="3" width="10.85546875" customWidth="1"/>
    <col min="4" max="4" width="19.5703125" customWidth="1"/>
    <col min="6" max="6" width="18.28515625" customWidth="1"/>
    <col min="8" max="8" width="17.140625" customWidth="1"/>
    <col min="9" max="9" width="8.140625" customWidth="1"/>
    <col min="10" max="10" width="10.5703125" customWidth="1"/>
    <col min="12" max="12" width="8.42578125" customWidth="1"/>
    <col min="14" max="14" width="11.425781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172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58.5" customHeight="1" x14ac:dyDescent="0.25">
      <c r="A5" s="50">
        <v>1</v>
      </c>
      <c r="B5" s="13" t="s">
        <v>167</v>
      </c>
      <c r="C5" s="50" t="s">
        <v>17</v>
      </c>
      <c r="D5" s="50" t="s">
        <v>168</v>
      </c>
      <c r="E5" s="50" t="s">
        <v>21</v>
      </c>
      <c r="F5" s="53" t="s">
        <v>170</v>
      </c>
      <c r="G5" s="50" t="s">
        <v>166</v>
      </c>
      <c r="H5" s="52">
        <v>9000000</v>
      </c>
      <c r="I5" s="51"/>
      <c r="J5" s="8" t="s">
        <v>145</v>
      </c>
      <c r="K5" s="51"/>
      <c r="L5" s="51"/>
      <c r="M5" s="6" t="s">
        <v>138</v>
      </c>
      <c r="N5" s="45">
        <v>44621</v>
      </c>
    </row>
    <row r="6" spans="1:14" ht="24" x14ac:dyDescent="0.25">
      <c r="A6" s="6">
        <v>2</v>
      </c>
      <c r="B6" s="13" t="s">
        <v>163</v>
      </c>
      <c r="C6" s="6" t="s">
        <v>131</v>
      </c>
      <c r="D6" s="46" t="s">
        <v>131</v>
      </c>
      <c r="E6" s="6" t="s">
        <v>131</v>
      </c>
      <c r="F6" s="47" t="s">
        <v>131</v>
      </c>
      <c r="G6" s="50" t="s">
        <v>166</v>
      </c>
      <c r="H6" s="54">
        <v>212071</v>
      </c>
      <c r="I6" s="8"/>
      <c r="J6" s="8" t="s">
        <v>145</v>
      </c>
      <c r="K6" s="8"/>
      <c r="L6" s="8"/>
      <c r="M6" s="6" t="s">
        <v>138</v>
      </c>
      <c r="N6" s="45">
        <v>44621</v>
      </c>
    </row>
    <row r="9" spans="1:14" x14ac:dyDescent="0.25">
      <c r="H9" s="38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5" r:id="rId1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8"/>
  <sheetViews>
    <sheetView workbookViewId="0">
      <selection activeCell="G10" sqref="G10"/>
    </sheetView>
  </sheetViews>
  <sheetFormatPr defaultRowHeight="15" x14ac:dyDescent="0.25"/>
  <cols>
    <col min="1" max="1" width="6.85546875" customWidth="1"/>
    <col min="2" max="2" width="27" customWidth="1"/>
    <col min="3" max="3" width="10.85546875" customWidth="1"/>
    <col min="4" max="4" width="19.5703125" customWidth="1"/>
    <col min="6" max="6" width="18.28515625" customWidth="1"/>
    <col min="8" max="8" width="17.140625" customWidth="1"/>
    <col min="9" max="9" width="8.140625" customWidth="1"/>
    <col min="10" max="10" width="10.5703125" customWidth="1"/>
    <col min="12" max="12" width="8.42578125" customWidth="1"/>
    <col min="14" max="14" width="11.425781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173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24" x14ac:dyDescent="0.25">
      <c r="A5" s="6">
        <v>1</v>
      </c>
      <c r="B5" s="13" t="s">
        <v>163</v>
      </c>
      <c r="C5" s="6" t="s">
        <v>131</v>
      </c>
      <c r="D5" s="46" t="s">
        <v>131</v>
      </c>
      <c r="E5" s="6" t="s">
        <v>131</v>
      </c>
      <c r="F5" s="47" t="s">
        <v>131</v>
      </c>
      <c r="G5" s="50" t="s">
        <v>174</v>
      </c>
      <c r="H5" s="54">
        <v>136657</v>
      </c>
      <c r="I5" s="8"/>
      <c r="J5" s="8" t="s">
        <v>145</v>
      </c>
      <c r="K5" s="8"/>
      <c r="L5" s="8"/>
      <c r="M5" s="6" t="s">
        <v>138</v>
      </c>
      <c r="N5" s="45">
        <v>44713</v>
      </c>
    </row>
    <row r="8" spans="1:14" x14ac:dyDescent="0.25">
      <c r="H8" s="38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9"/>
  <sheetViews>
    <sheetView workbookViewId="0">
      <selection activeCell="A5" sqref="A5:M5"/>
    </sheetView>
  </sheetViews>
  <sheetFormatPr defaultRowHeight="15" x14ac:dyDescent="0.25"/>
  <cols>
    <col min="1" max="1" width="6.85546875" customWidth="1"/>
    <col min="2" max="2" width="27" customWidth="1"/>
    <col min="3" max="3" width="10.85546875" customWidth="1"/>
    <col min="4" max="4" width="19.5703125" customWidth="1"/>
    <col min="6" max="6" width="18.28515625" customWidth="1"/>
    <col min="8" max="8" width="17.140625" customWidth="1"/>
    <col min="9" max="9" width="8.140625" customWidth="1"/>
    <col min="10" max="10" width="10.5703125" customWidth="1"/>
    <col min="12" max="12" width="8.42578125" customWidth="1"/>
    <col min="14" max="14" width="11.425781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175</v>
      </c>
      <c r="I2" s="70" t="s">
        <v>8</v>
      </c>
      <c r="J2" s="70"/>
      <c r="K2" s="70"/>
      <c r="L2" s="70"/>
      <c r="M2" s="70"/>
      <c r="N2" s="43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41.25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58.5" customHeight="1" x14ac:dyDescent="0.25">
      <c r="A5" s="50">
        <v>1</v>
      </c>
      <c r="B5" s="13" t="s">
        <v>167</v>
      </c>
      <c r="C5" s="50" t="s">
        <v>17</v>
      </c>
      <c r="D5" s="50" t="s">
        <v>168</v>
      </c>
      <c r="E5" s="50" t="s">
        <v>21</v>
      </c>
      <c r="F5" s="53" t="s">
        <v>170</v>
      </c>
      <c r="G5" s="50" t="s">
        <v>174</v>
      </c>
      <c r="H5" s="52">
        <v>1923177</v>
      </c>
      <c r="I5" s="51"/>
      <c r="J5" s="8" t="s">
        <v>145</v>
      </c>
      <c r="K5" s="51"/>
      <c r="L5" s="51"/>
      <c r="M5" s="6" t="s">
        <v>138</v>
      </c>
      <c r="N5" s="45">
        <v>44743</v>
      </c>
    </row>
    <row r="6" spans="1:14" ht="24" x14ac:dyDescent="0.25">
      <c r="A6" s="6">
        <v>2</v>
      </c>
      <c r="B6" s="13" t="s">
        <v>163</v>
      </c>
      <c r="C6" s="6" t="s">
        <v>131</v>
      </c>
      <c r="D6" s="46" t="s">
        <v>131</v>
      </c>
      <c r="E6" s="6" t="s">
        <v>131</v>
      </c>
      <c r="F6" s="47" t="s">
        <v>131</v>
      </c>
      <c r="G6" s="50" t="s">
        <v>174</v>
      </c>
      <c r="H6" s="54">
        <v>109100</v>
      </c>
      <c r="I6" s="8"/>
      <c r="J6" s="8" t="s">
        <v>145</v>
      </c>
      <c r="K6" s="8"/>
      <c r="L6" s="8"/>
      <c r="M6" s="6" t="s">
        <v>138</v>
      </c>
      <c r="N6" s="45">
        <v>44805</v>
      </c>
    </row>
    <row r="9" spans="1:14" x14ac:dyDescent="0.25">
      <c r="H9" s="38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5" r:id="rId1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5"/>
  <sheetViews>
    <sheetView workbookViewId="0">
      <selection activeCell="H5" sqref="H5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2.28515625" customWidth="1"/>
    <col min="9" max="9" width="11.7109375" customWidth="1"/>
    <col min="10" max="10" width="12.85546875" customWidth="1"/>
    <col min="14" max="14" width="12.1406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180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45.75" customHeight="1" x14ac:dyDescent="0.25">
      <c r="A5" s="6">
        <v>2</v>
      </c>
      <c r="B5" s="13" t="s">
        <v>163</v>
      </c>
      <c r="C5" s="55" t="s">
        <v>131</v>
      </c>
      <c r="D5" s="46" t="s">
        <v>131</v>
      </c>
      <c r="E5" s="55" t="s">
        <v>131</v>
      </c>
      <c r="F5" s="56" t="s">
        <v>131</v>
      </c>
      <c r="G5" s="46" t="s">
        <v>174</v>
      </c>
      <c r="H5" s="59" t="s">
        <v>177</v>
      </c>
      <c r="I5" s="57"/>
      <c r="J5" s="57" t="s">
        <v>145</v>
      </c>
      <c r="K5" s="57"/>
      <c r="L5" s="57"/>
      <c r="M5" s="55" t="s">
        <v>138</v>
      </c>
      <c r="N5" s="45" t="s">
        <v>176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"/>
  <sheetViews>
    <sheetView view="pageBreakPreview" zoomScale="106" zoomScaleSheetLayoutView="106" workbookViewId="0">
      <selection sqref="A1:M1"/>
    </sheetView>
  </sheetViews>
  <sheetFormatPr defaultRowHeight="15" x14ac:dyDescent="0.25"/>
  <cols>
    <col min="1" max="1" width="3.7109375" customWidth="1"/>
    <col min="2" max="2" width="19.5703125" customWidth="1"/>
    <col min="3" max="3" width="21.42578125" bestFit="1" customWidth="1"/>
    <col min="4" max="4" width="23.7109375" customWidth="1"/>
    <col min="5" max="5" width="10.140625" bestFit="1" customWidth="1"/>
    <col min="6" max="6" width="14.28515625" customWidth="1"/>
    <col min="7" max="7" width="13.7109375" bestFit="1" customWidth="1"/>
    <col min="8" max="8" width="14.85546875" customWidth="1"/>
    <col min="9" max="9" width="10.28515625" customWidth="1"/>
    <col min="10" max="10" width="10.7109375" customWidth="1"/>
    <col min="11" max="11" width="9.28515625" customWidth="1"/>
    <col min="12" max="12" width="9.140625" customWidth="1"/>
    <col min="13" max="13" width="8" customWidth="1"/>
  </cols>
  <sheetData>
    <row r="1" spans="1:15" s="1" customFormat="1" ht="14.25" x14ac:dyDescent="0.2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5" s="2" customFormat="1" ht="45" customHeight="1" x14ac:dyDescent="0.25">
      <c r="A2" s="71" t="s">
        <v>0</v>
      </c>
      <c r="B2" s="70" t="s">
        <v>18</v>
      </c>
      <c r="C2" s="71" t="s">
        <v>13</v>
      </c>
      <c r="D2" s="67" t="s">
        <v>12</v>
      </c>
      <c r="E2" s="67" t="s">
        <v>6</v>
      </c>
      <c r="F2" s="67" t="s">
        <v>7</v>
      </c>
      <c r="G2" s="68" t="s">
        <v>14</v>
      </c>
      <c r="H2" s="63" t="s">
        <v>44</v>
      </c>
      <c r="I2" s="69" t="s">
        <v>8</v>
      </c>
      <c r="J2" s="70"/>
      <c r="K2" s="70"/>
      <c r="L2" s="70"/>
      <c r="M2" s="70"/>
    </row>
    <row r="3" spans="1:15" s="1" customFormat="1" ht="16.5" customHeight="1" x14ac:dyDescent="0.2">
      <c r="A3" s="73"/>
      <c r="B3" s="70"/>
      <c r="C3" s="73"/>
      <c r="D3" s="67"/>
      <c r="E3" s="67"/>
      <c r="F3" s="67"/>
      <c r="G3" s="68"/>
      <c r="H3" s="64"/>
      <c r="I3" s="69" t="s">
        <v>1</v>
      </c>
      <c r="J3" s="71" t="s">
        <v>2</v>
      </c>
      <c r="K3" s="70" t="s">
        <v>3</v>
      </c>
      <c r="L3" s="70" t="s">
        <v>4</v>
      </c>
      <c r="M3" s="70" t="s">
        <v>5</v>
      </c>
    </row>
    <row r="4" spans="1:15" s="1" customFormat="1" ht="15" customHeight="1" x14ac:dyDescent="0.2">
      <c r="A4" s="72"/>
      <c r="B4" s="70"/>
      <c r="C4" s="72"/>
      <c r="D4" s="67"/>
      <c r="E4" s="67"/>
      <c r="F4" s="67"/>
      <c r="G4" s="68"/>
      <c r="H4" s="65"/>
      <c r="I4" s="69"/>
      <c r="J4" s="72"/>
      <c r="K4" s="70"/>
      <c r="L4" s="70"/>
      <c r="M4" s="70"/>
    </row>
    <row r="5" spans="1:15" s="5" customFormat="1" ht="60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2" t="s">
        <v>37</v>
      </c>
      <c r="G5" s="6" t="s">
        <v>27</v>
      </c>
      <c r="H5" s="11" t="s">
        <v>29</v>
      </c>
      <c r="I5" s="8"/>
      <c r="J5" s="8"/>
      <c r="K5" s="8"/>
      <c r="L5" s="8"/>
      <c r="M5" s="8" t="s">
        <v>5</v>
      </c>
    </row>
    <row r="6" spans="1:15" s="5" customFormat="1" ht="14.25" x14ac:dyDescent="0.25">
      <c r="A6" s="15"/>
      <c r="B6" s="16"/>
    </row>
    <row r="7" spans="1:15" s="5" customFormat="1" ht="14.25" x14ac:dyDescent="0.25">
      <c r="A7" s="15"/>
      <c r="B7" s="16"/>
      <c r="D7" s="17"/>
    </row>
    <row r="8" spans="1:15" s="5" customForma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  <row r="9" spans="1:15" s="5" customForma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</sheetData>
  <mergeCells count="15">
    <mergeCell ref="A1:M1"/>
    <mergeCell ref="H2:H4"/>
    <mergeCell ref="G2:G4"/>
    <mergeCell ref="I2:M2"/>
    <mergeCell ref="I3:I4"/>
    <mergeCell ref="J3:J4"/>
    <mergeCell ref="K3:K4"/>
    <mergeCell ref="L3:L4"/>
    <mergeCell ref="M3:M4"/>
    <mergeCell ref="F2:F4"/>
    <mergeCell ref="A2:A4"/>
    <mergeCell ref="B2:B4"/>
    <mergeCell ref="C2:C4"/>
    <mergeCell ref="D2:D4"/>
    <mergeCell ref="E2:E4"/>
  </mergeCells>
  <pageMargins left="0.7" right="0.7" top="0.75" bottom="0.75" header="0.3" footer="0.3"/>
  <pageSetup scale="4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5"/>
  <sheetViews>
    <sheetView workbookViewId="0">
      <selection activeCell="F12" sqref="F12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2.28515625" customWidth="1"/>
    <col min="9" max="9" width="11.7109375" customWidth="1"/>
    <col min="10" max="10" width="12.85546875" customWidth="1"/>
    <col min="14" max="14" width="12.1406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178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52.5" customHeight="1" x14ac:dyDescent="0.25">
      <c r="A5" s="6">
        <v>2</v>
      </c>
      <c r="B5" s="13" t="s">
        <v>163</v>
      </c>
      <c r="C5" s="55" t="s">
        <v>131</v>
      </c>
      <c r="D5" s="46" t="s">
        <v>131</v>
      </c>
      <c r="E5" s="55" t="s">
        <v>131</v>
      </c>
      <c r="F5" s="56" t="s">
        <v>131</v>
      </c>
      <c r="G5" s="46" t="s">
        <v>174</v>
      </c>
      <c r="H5" s="59">
        <v>159800</v>
      </c>
      <c r="I5" s="57"/>
      <c r="J5" s="57" t="s">
        <v>145</v>
      </c>
      <c r="K5" s="57"/>
      <c r="L5" s="57"/>
      <c r="M5" s="55" t="s">
        <v>138</v>
      </c>
      <c r="N5" s="45" t="s">
        <v>179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5"/>
  <sheetViews>
    <sheetView workbookViewId="0">
      <selection activeCell="H6" sqref="H6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2.28515625" customWidth="1"/>
    <col min="9" max="9" width="11.7109375" customWidth="1"/>
    <col min="10" max="10" width="12.85546875" customWidth="1"/>
    <col min="14" max="14" width="12.1406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182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52.5" customHeight="1" x14ac:dyDescent="0.25">
      <c r="A5" s="6">
        <v>2</v>
      </c>
      <c r="B5" s="13" t="s">
        <v>163</v>
      </c>
      <c r="C5" s="55" t="s">
        <v>131</v>
      </c>
      <c r="D5" s="46" t="s">
        <v>131</v>
      </c>
      <c r="E5" s="55" t="s">
        <v>131</v>
      </c>
      <c r="F5" s="56" t="s">
        <v>131</v>
      </c>
      <c r="G5" s="46" t="s">
        <v>181</v>
      </c>
      <c r="H5" s="59">
        <v>152425</v>
      </c>
      <c r="I5" s="57"/>
      <c r="J5" s="57" t="s">
        <v>145</v>
      </c>
      <c r="K5" s="57"/>
      <c r="L5" s="57"/>
      <c r="M5" s="55" t="s">
        <v>138</v>
      </c>
      <c r="N5" s="45" t="s">
        <v>183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6"/>
  <sheetViews>
    <sheetView workbookViewId="0">
      <selection activeCell="H5" sqref="H5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2.28515625" customWidth="1"/>
    <col min="9" max="9" width="11.7109375" customWidth="1"/>
    <col min="10" max="10" width="12.85546875" customWidth="1"/>
    <col min="14" max="14" width="12.1406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184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108" x14ac:dyDescent="0.25">
      <c r="A5" s="6">
        <v>1</v>
      </c>
      <c r="B5" s="13" t="s">
        <v>167</v>
      </c>
      <c r="C5" s="55" t="s">
        <v>17</v>
      </c>
      <c r="D5" s="46" t="s">
        <v>168</v>
      </c>
      <c r="E5" s="55" t="s">
        <v>21</v>
      </c>
      <c r="F5" s="56" t="s">
        <v>170</v>
      </c>
      <c r="G5" s="46" t="s">
        <v>181</v>
      </c>
      <c r="H5" s="59">
        <v>2983142</v>
      </c>
      <c r="I5" s="57"/>
      <c r="J5" s="57" t="s">
        <v>145</v>
      </c>
      <c r="K5" s="57"/>
      <c r="L5" s="57"/>
      <c r="M5" s="55" t="s">
        <v>138</v>
      </c>
      <c r="N5" s="45" t="s">
        <v>185</v>
      </c>
    </row>
    <row r="6" spans="1:14" ht="36" x14ac:dyDescent="0.25">
      <c r="A6" s="6">
        <v>2</v>
      </c>
      <c r="B6" s="13" t="s">
        <v>163</v>
      </c>
      <c r="C6" s="55" t="s">
        <v>131</v>
      </c>
      <c r="D6" s="46" t="s">
        <v>131</v>
      </c>
      <c r="E6" s="55" t="s">
        <v>131</v>
      </c>
      <c r="F6" s="56" t="s">
        <v>131</v>
      </c>
      <c r="G6" s="46" t="s">
        <v>181</v>
      </c>
      <c r="H6" s="59">
        <v>152395</v>
      </c>
      <c r="I6" s="57"/>
      <c r="J6" s="57" t="s">
        <v>145</v>
      </c>
      <c r="K6" s="57"/>
      <c r="L6" s="57"/>
      <c r="M6" s="55" t="s">
        <v>138</v>
      </c>
      <c r="N6" s="45" t="s">
        <v>185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6"/>
  <sheetViews>
    <sheetView workbookViewId="0">
      <selection sqref="A1:XFD1048576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2.28515625" customWidth="1"/>
    <col min="9" max="9" width="11.7109375" customWidth="1"/>
    <col min="10" max="10" width="12.85546875" customWidth="1"/>
    <col min="14" max="14" width="12.1406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186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108" x14ac:dyDescent="0.25">
      <c r="A5" s="6">
        <v>1</v>
      </c>
      <c r="B5" s="13" t="s">
        <v>167</v>
      </c>
      <c r="C5" s="55" t="s">
        <v>17</v>
      </c>
      <c r="D5" s="46" t="s">
        <v>168</v>
      </c>
      <c r="E5" s="55" t="s">
        <v>21</v>
      </c>
      <c r="F5" s="56" t="s">
        <v>170</v>
      </c>
      <c r="G5" s="46" t="s">
        <v>181</v>
      </c>
      <c r="H5" s="59">
        <v>18852099</v>
      </c>
      <c r="I5" s="57"/>
      <c r="J5" s="57" t="s">
        <v>145</v>
      </c>
      <c r="K5" s="57"/>
      <c r="L5" s="57"/>
      <c r="M5" s="55" t="s">
        <v>138</v>
      </c>
      <c r="N5" s="45" t="s">
        <v>187</v>
      </c>
    </row>
    <row r="6" spans="1:14" ht="36" x14ac:dyDescent="0.25">
      <c r="A6" s="6">
        <v>2</v>
      </c>
      <c r="B6" s="13" t="s">
        <v>163</v>
      </c>
      <c r="C6" s="55" t="s">
        <v>131</v>
      </c>
      <c r="D6" s="46" t="s">
        <v>131</v>
      </c>
      <c r="E6" s="55" t="s">
        <v>131</v>
      </c>
      <c r="F6" s="56" t="s">
        <v>131</v>
      </c>
      <c r="G6" s="46" t="s">
        <v>181</v>
      </c>
      <c r="H6" s="59">
        <v>152395</v>
      </c>
      <c r="I6" s="57"/>
      <c r="J6" s="57" t="s">
        <v>145</v>
      </c>
      <c r="K6" s="57"/>
      <c r="L6" s="57"/>
      <c r="M6" s="55" t="s">
        <v>138</v>
      </c>
      <c r="N6" s="45" t="s">
        <v>187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6"/>
  <sheetViews>
    <sheetView workbookViewId="0">
      <selection activeCell="C9" sqref="C9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2.28515625" customWidth="1"/>
    <col min="9" max="9" width="11.7109375" customWidth="1"/>
    <col min="10" max="10" width="12.85546875" customWidth="1"/>
    <col min="14" max="14" width="12.1406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188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108" x14ac:dyDescent="0.25">
      <c r="A5" s="6">
        <v>1</v>
      </c>
      <c r="B5" s="13" t="s">
        <v>167</v>
      </c>
      <c r="C5" s="55" t="s">
        <v>17</v>
      </c>
      <c r="D5" s="46" t="s">
        <v>168</v>
      </c>
      <c r="E5" s="55" t="s">
        <v>21</v>
      </c>
      <c r="F5" s="56" t="s">
        <v>170</v>
      </c>
      <c r="G5" s="46" t="s">
        <v>181</v>
      </c>
      <c r="H5" s="59">
        <v>12293117</v>
      </c>
      <c r="I5" s="57"/>
      <c r="J5" s="57" t="s">
        <v>145</v>
      </c>
      <c r="K5" s="57"/>
      <c r="L5" s="57"/>
      <c r="M5" s="55" t="s">
        <v>138</v>
      </c>
      <c r="N5" s="45" t="s">
        <v>189</v>
      </c>
    </row>
    <row r="6" spans="1:14" ht="48" x14ac:dyDescent="0.25">
      <c r="A6" s="6">
        <v>2</v>
      </c>
      <c r="B6" s="13" t="s">
        <v>163</v>
      </c>
      <c r="C6" s="55" t="s">
        <v>131</v>
      </c>
      <c r="D6" s="46" t="s">
        <v>131</v>
      </c>
      <c r="E6" s="55" t="s">
        <v>131</v>
      </c>
      <c r="F6" s="56" t="s">
        <v>131</v>
      </c>
      <c r="G6" s="46" t="s">
        <v>181</v>
      </c>
      <c r="H6" s="59">
        <f>344707+50091</f>
        <v>394798</v>
      </c>
      <c r="I6" s="57"/>
      <c r="J6" s="57" t="s">
        <v>145</v>
      </c>
      <c r="K6" s="57"/>
      <c r="L6" s="57"/>
      <c r="M6" s="55" t="s">
        <v>138</v>
      </c>
      <c r="N6" s="45" t="s">
        <v>189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9"/>
  <sheetViews>
    <sheetView workbookViewId="0">
      <selection sqref="A1:XFD1048576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2.28515625" customWidth="1"/>
    <col min="9" max="9" width="11.7109375" customWidth="1"/>
    <col min="10" max="10" width="12.85546875" customWidth="1"/>
    <col min="14" max="14" width="12.14062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190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108" x14ac:dyDescent="0.25">
      <c r="A5" s="6">
        <v>1</v>
      </c>
      <c r="B5" s="13" t="s">
        <v>167</v>
      </c>
      <c r="C5" s="55" t="s">
        <v>17</v>
      </c>
      <c r="D5" s="46" t="s">
        <v>168</v>
      </c>
      <c r="E5" s="55" t="s">
        <v>21</v>
      </c>
      <c r="F5" s="56" t="s">
        <v>170</v>
      </c>
      <c r="G5" s="46" t="s">
        <v>191</v>
      </c>
      <c r="H5" s="59">
        <v>10818505</v>
      </c>
      <c r="I5" s="57"/>
      <c r="J5" s="57" t="s">
        <v>145</v>
      </c>
      <c r="K5" s="57"/>
      <c r="L5" s="57"/>
      <c r="M5" s="55" t="s">
        <v>138</v>
      </c>
      <c r="N5" s="45" t="s">
        <v>192</v>
      </c>
    </row>
    <row r="6" spans="1:14" ht="84" x14ac:dyDescent="0.25">
      <c r="A6" s="6">
        <v>2</v>
      </c>
      <c r="B6" s="13" t="s">
        <v>193</v>
      </c>
      <c r="C6" s="55" t="s">
        <v>17</v>
      </c>
      <c r="D6" s="46" t="s">
        <v>195</v>
      </c>
      <c r="E6" s="55" t="s">
        <v>21</v>
      </c>
      <c r="F6" s="56" t="s">
        <v>194</v>
      </c>
      <c r="G6" s="46" t="s">
        <v>191</v>
      </c>
      <c r="H6" s="59">
        <v>663195855</v>
      </c>
      <c r="I6" s="57"/>
      <c r="J6" s="57" t="s">
        <v>145</v>
      </c>
      <c r="K6" s="57"/>
      <c r="L6" s="57"/>
      <c r="M6" s="55" t="s">
        <v>138</v>
      </c>
      <c r="N6" s="45" t="s">
        <v>192</v>
      </c>
    </row>
    <row r="7" spans="1:14" ht="48" x14ac:dyDescent="0.25">
      <c r="A7" s="6">
        <v>3</v>
      </c>
      <c r="B7" s="13" t="s">
        <v>163</v>
      </c>
      <c r="C7" s="55" t="s">
        <v>131</v>
      </c>
      <c r="D7" s="46" t="s">
        <v>131</v>
      </c>
      <c r="E7" s="55" t="s">
        <v>131</v>
      </c>
      <c r="F7" s="56" t="s">
        <v>131</v>
      </c>
      <c r="G7" s="46" t="s">
        <v>191</v>
      </c>
      <c r="H7" s="59">
        <f>157846+2254540</f>
        <v>2412386</v>
      </c>
      <c r="I7" s="57"/>
      <c r="J7" s="57" t="s">
        <v>145</v>
      </c>
      <c r="K7" s="57"/>
      <c r="L7" s="57"/>
      <c r="M7" s="55" t="s">
        <v>138</v>
      </c>
      <c r="N7" s="45" t="s">
        <v>192</v>
      </c>
    </row>
    <row r="9" spans="1:14" x14ac:dyDescent="0.25">
      <c r="H9" s="60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6" r:id="rId1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D9A8-0895-47A9-8B4C-0919FE01BB1E}">
  <dimension ref="A1:N8"/>
  <sheetViews>
    <sheetView workbookViewId="0">
      <selection sqref="A1:XFD1048576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5.42578125" customWidth="1"/>
    <col min="9" max="9" width="11.7109375" customWidth="1"/>
    <col min="10" max="10" width="12.85546875" customWidth="1"/>
    <col min="14" max="14" width="15.710937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196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108" x14ac:dyDescent="0.25">
      <c r="A5" s="6">
        <v>1</v>
      </c>
      <c r="B5" s="13" t="s">
        <v>167</v>
      </c>
      <c r="C5" s="55" t="s">
        <v>17</v>
      </c>
      <c r="D5" s="46" t="s">
        <v>168</v>
      </c>
      <c r="E5" s="55" t="s">
        <v>21</v>
      </c>
      <c r="F5" s="56" t="s">
        <v>170</v>
      </c>
      <c r="G5" s="46" t="s">
        <v>191</v>
      </c>
      <c r="H5" s="59">
        <v>32661670</v>
      </c>
      <c r="I5" s="57"/>
      <c r="J5" s="57" t="s">
        <v>145</v>
      </c>
      <c r="K5" s="57"/>
      <c r="L5" s="57"/>
      <c r="M5" s="55" t="s">
        <v>138</v>
      </c>
      <c r="N5" s="61" t="s">
        <v>197</v>
      </c>
    </row>
    <row r="6" spans="1:14" ht="24" x14ac:dyDescent="0.25">
      <c r="A6" s="6">
        <v>3</v>
      </c>
      <c r="B6" s="13" t="s">
        <v>163</v>
      </c>
      <c r="C6" s="55" t="s">
        <v>131</v>
      </c>
      <c r="D6" s="46" t="s">
        <v>131</v>
      </c>
      <c r="E6" s="55" t="s">
        <v>131</v>
      </c>
      <c r="F6" s="56" t="s">
        <v>131</v>
      </c>
      <c r="G6" s="46" t="s">
        <v>191</v>
      </c>
      <c r="H6" s="59">
        <f>69077+157844+30176+12683711</f>
        <v>12940808</v>
      </c>
      <c r="I6" s="57"/>
      <c r="J6" s="57" t="s">
        <v>145</v>
      </c>
      <c r="K6" s="57"/>
      <c r="L6" s="57"/>
      <c r="M6" s="55" t="s">
        <v>138</v>
      </c>
      <c r="N6" s="61" t="s">
        <v>197</v>
      </c>
    </row>
    <row r="8" spans="1:14" x14ac:dyDescent="0.25">
      <c r="H8" s="60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C472-0EF5-4C79-97FC-E496089A2D61}">
  <dimension ref="A1:N8"/>
  <sheetViews>
    <sheetView workbookViewId="0">
      <selection sqref="A1:XFD1048576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5.42578125" customWidth="1"/>
    <col min="9" max="9" width="11.7109375" customWidth="1"/>
    <col min="10" max="10" width="12.85546875" customWidth="1"/>
    <col min="14" max="14" width="15.710937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198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108" x14ac:dyDescent="0.25">
      <c r="A5" s="6">
        <v>1</v>
      </c>
      <c r="B5" s="13" t="s">
        <v>200</v>
      </c>
      <c r="C5" s="55" t="s">
        <v>17</v>
      </c>
      <c r="D5" s="46" t="s">
        <v>168</v>
      </c>
      <c r="E5" s="55" t="s">
        <v>21</v>
      </c>
      <c r="F5" s="56" t="s">
        <v>170</v>
      </c>
      <c r="G5" s="46" t="s">
        <v>191</v>
      </c>
      <c r="H5" s="62">
        <v>11578840</v>
      </c>
      <c r="I5" s="57"/>
      <c r="J5" s="57" t="s">
        <v>145</v>
      </c>
      <c r="K5" s="57"/>
      <c r="L5" s="57"/>
      <c r="M5" s="55" t="s">
        <v>138</v>
      </c>
      <c r="N5" s="61" t="s">
        <v>199</v>
      </c>
    </row>
    <row r="6" spans="1:14" ht="24" x14ac:dyDescent="0.25">
      <c r="A6" s="6">
        <v>3</v>
      </c>
      <c r="B6" s="13" t="s">
        <v>163</v>
      </c>
      <c r="C6" s="55" t="s">
        <v>131</v>
      </c>
      <c r="D6" s="46" t="s">
        <v>131</v>
      </c>
      <c r="E6" s="55" t="s">
        <v>131</v>
      </c>
      <c r="F6" s="56" t="s">
        <v>131</v>
      </c>
      <c r="G6" s="46" t="s">
        <v>191</v>
      </c>
      <c r="H6" s="62">
        <f>257277+12799082+49138+157844</f>
        <v>13263341</v>
      </c>
      <c r="I6" s="57"/>
      <c r="J6" s="57" t="s">
        <v>145</v>
      </c>
      <c r="K6" s="57"/>
      <c r="L6" s="57"/>
      <c r="M6" s="55" t="s">
        <v>138</v>
      </c>
      <c r="N6" s="61" t="s">
        <v>199</v>
      </c>
    </row>
    <row r="8" spans="1:14" x14ac:dyDescent="0.25">
      <c r="H8" s="60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45FB-3FD0-4202-8733-41B62F3F3861}">
  <dimension ref="A1:N7"/>
  <sheetViews>
    <sheetView tabSelected="1" workbookViewId="0">
      <selection activeCell="A6" sqref="A6"/>
    </sheetView>
  </sheetViews>
  <sheetFormatPr defaultRowHeight="15" x14ac:dyDescent="0.25"/>
  <cols>
    <col min="1" max="1" width="6.28515625" customWidth="1"/>
    <col min="2" max="2" width="34.42578125" customWidth="1"/>
    <col min="3" max="3" width="12.140625" customWidth="1"/>
    <col min="4" max="4" width="12.42578125" customWidth="1"/>
    <col min="5" max="5" width="10.140625" customWidth="1"/>
    <col min="6" max="6" width="13" customWidth="1"/>
    <col min="7" max="7" width="12" customWidth="1"/>
    <col min="8" max="8" width="15.42578125" customWidth="1"/>
    <col min="9" max="9" width="11.7109375" customWidth="1"/>
    <col min="10" max="10" width="12.85546875" customWidth="1"/>
    <col min="14" max="14" width="15.7109375" customWidth="1"/>
  </cols>
  <sheetData>
    <row r="1" spans="1:14" x14ac:dyDescent="0.25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67" t="s">
        <v>0</v>
      </c>
      <c r="B2" s="70" t="s">
        <v>18</v>
      </c>
      <c r="C2" s="67" t="s">
        <v>154</v>
      </c>
      <c r="D2" s="67" t="s">
        <v>12</v>
      </c>
      <c r="E2" s="67" t="s">
        <v>6</v>
      </c>
      <c r="F2" s="67" t="s">
        <v>7</v>
      </c>
      <c r="G2" s="67" t="s">
        <v>49</v>
      </c>
      <c r="H2" s="74" t="s">
        <v>201</v>
      </c>
      <c r="I2" s="70" t="s">
        <v>8</v>
      </c>
      <c r="J2" s="70"/>
      <c r="K2" s="70"/>
      <c r="L2" s="70"/>
      <c r="M2" s="70"/>
      <c r="N2" s="58" t="s">
        <v>52</v>
      </c>
    </row>
    <row r="3" spans="1:14" x14ac:dyDescent="0.25">
      <c r="A3" s="67"/>
      <c r="B3" s="70"/>
      <c r="C3" s="67"/>
      <c r="D3" s="67"/>
      <c r="E3" s="67"/>
      <c r="F3" s="67"/>
      <c r="G3" s="67"/>
      <c r="H3" s="74"/>
      <c r="I3" s="83" t="s">
        <v>1</v>
      </c>
      <c r="J3" s="84" t="s">
        <v>2</v>
      </c>
      <c r="K3" s="83" t="s">
        <v>3</v>
      </c>
      <c r="L3" s="83" t="s">
        <v>4</v>
      </c>
      <c r="M3" s="83" t="s">
        <v>5</v>
      </c>
      <c r="N3" s="43" t="s">
        <v>53</v>
      </c>
    </row>
    <row r="4" spans="1:14" ht="54" customHeight="1" x14ac:dyDescent="0.25">
      <c r="A4" s="67"/>
      <c r="B4" s="70"/>
      <c r="C4" s="67"/>
      <c r="D4" s="67"/>
      <c r="E4" s="67"/>
      <c r="F4" s="67"/>
      <c r="G4" s="67"/>
      <c r="H4" s="74"/>
      <c r="I4" s="83"/>
      <c r="J4" s="84"/>
      <c r="K4" s="83"/>
      <c r="L4" s="83"/>
      <c r="M4" s="83"/>
      <c r="N4" s="43"/>
    </row>
    <row r="5" spans="1:14" ht="36" x14ac:dyDescent="0.25">
      <c r="A5" s="6">
        <v>1</v>
      </c>
      <c r="B5" s="13" t="s">
        <v>163</v>
      </c>
      <c r="C5" s="55" t="s">
        <v>131</v>
      </c>
      <c r="D5" s="46" t="s">
        <v>131</v>
      </c>
      <c r="E5" s="55" t="s">
        <v>131</v>
      </c>
      <c r="F5" s="56" t="s">
        <v>131</v>
      </c>
      <c r="G5" s="46" t="s">
        <v>191</v>
      </c>
      <c r="H5" s="62">
        <f>215689+91981+158521+12821395</f>
        <v>13287586</v>
      </c>
      <c r="I5" s="57"/>
      <c r="J5" s="57" t="s">
        <v>145</v>
      </c>
      <c r="K5" s="57"/>
      <c r="L5" s="57"/>
      <c r="M5" s="55" t="s">
        <v>138</v>
      </c>
      <c r="N5" s="61" t="s">
        <v>202</v>
      </c>
    </row>
    <row r="7" spans="1:14" x14ac:dyDescent="0.25">
      <c r="H7" s="60"/>
    </row>
  </sheetData>
  <mergeCells count="15">
    <mergeCell ref="I3:I4"/>
    <mergeCell ref="J3:J4"/>
    <mergeCell ref="K3:K4"/>
    <mergeCell ref="L3:L4"/>
    <mergeCell ref="M3:M4"/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workbookViewId="0">
      <selection sqref="A1:M1"/>
    </sheetView>
  </sheetViews>
  <sheetFormatPr defaultRowHeight="15" x14ac:dyDescent="0.25"/>
  <cols>
    <col min="1" max="1" width="6.28515625" customWidth="1"/>
    <col min="2" max="2" width="17.140625" customWidth="1"/>
    <col min="3" max="3" width="10.42578125" customWidth="1"/>
    <col min="4" max="4" width="24" customWidth="1"/>
    <col min="6" max="6" width="28.7109375" customWidth="1"/>
    <col min="8" max="8" width="14.5703125" customWidth="1"/>
    <col min="10" max="10" width="10.7109375" customWidth="1"/>
  </cols>
  <sheetData>
    <row r="1" spans="1:13" x14ac:dyDescent="0.25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x14ac:dyDescent="0.25">
      <c r="A2" s="71" t="s">
        <v>0</v>
      </c>
      <c r="B2" s="70" t="s">
        <v>18</v>
      </c>
      <c r="C2" s="71" t="s">
        <v>13</v>
      </c>
      <c r="D2" s="67" t="s">
        <v>12</v>
      </c>
      <c r="E2" s="67" t="s">
        <v>6</v>
      </c>
      <c r="F2" s="67" t="s">
        <v>7</v>
      </c>
      <c r="G2" s="68" t="s">
        <v>49</v>
      </c>
      <c r="H2" s="63" t="s">
        <v>45</v>
      </c>
      <c r="I2" s="69" t="s">
        <v>8</v>
      </c>
      <c r="J2" s="70"/>
      <c r="K2" s="70"/>
      <c r="L2" s="70"/>
      <c r="M2" s="70"/>
    </row>
    <row r="3" spans="1:13" x14ac:dyDescent="0.25">
      <c r="A3" s="73"/>
      <c r="B3" s="70"/>
      <c r="C3" s="73"/>
      <c r="D3" s="67"/>
      <c r="E3" s="67"/>
      <c r="F3" s="67"/>
      <c r="G3" s="68"/>
      <c r="H3" s="64"/>
      <c r="I3" s="75" t="s">
        <v>1</v>
      </c>
      <c r="J3" s="76" t="s">
        <v>2</v>
      </c>
      <c r="K3" s="78" t="s">
        <v>3</v>
      </c>
      <c r="L3" s="78" t="s">
        <v>4</v>
      </c>
      <c r="M3" s="78" t="s">
        <v>5</v>
      </c>
    </row>
    <row r="4" spans="1:13" ht="30" customHeight="1" x14ac:dyDescent="0.25">
      <c r="A4" s="72"/>
      <c r="B4" s="70"/>
      <c r="C4" s="72"/>
      <c r="D4" s="67"/>
      <c r="E4" s="67"/>
      <c r="F4" s="67"/>
      <c r="G4" s="68"/>
      <c r="H4" s="65"/>
      <c r="I4" s="75"/>
      <c r="J4" s="77"/>
      <c r="K4" s="78"/>
      <c r="L4" s="78"/>
      <c r="M4" s="78"/>
    </row>
    <row r="5" spans="1:13" ht="54.75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27</v>
      </c>
      <c r="H5" s="11" t="s">
        <v>46</v>
      </c>
      <c r="I5" s="8"/>
      <c r="J5" s="8"/>
      <c r="K5" s="8"/>
      <c r="L5" s="8"/>
      <c r="M5" s="8" t="s">
        <v>5</v>
      </c>
    </row>
    <row r="6" spans="1:13" ht="74.25" customHeight="1" x14ac:dyDescent="0.25">
      <c r="A6" s="6">
        <v>1</v>
      </c>
      <c r="B6" s="13" t="s">
        <v>20</v>
      </c>
      <c r="C6" s="6" t="s">
        <v>17</v>
      </c>
      <c r="D6" s="28" t="s">
        <v>10</v>
      </c>
      <c r="E6" s="6" t="s">
        <v>19</v>
      </c>
      <c r="F6" s="24" t="s">
        <v>40</v>
      </c>
      <c r="G6" s="6" t="s">
        <v>27</v>
      </c>
      <c r="H6" s="11" t="s">
        <v>47</v>
      </c>
      <c r="I6" s="8"/>
      <c r="J6" s="8"/>
      <c r="K6" s="8"/>
      <c r="L6" s="8"/>
      <c r="M6" s="8" t="s">
        <v>5</v>
      </c>
    </row>
    <row r="7" spans="1:13" ht="72.75" customHeight="1" x14ac:dyDescent="0.25">
      <c r="A7" s="29">
        <v>1</v>
      </c>
      <c r="B7" s="13" t="s">
        <v>20</v>
      </c>
      <c r="C7" s="6" t="s">
        <v>17</v>
      </c>
      <c r="D7" s="28" t="s">
        <v>10</v>
      </c>
      <c r="E7" s="6" t="s">
        <v>19</v>
      </c>
      <c r="F7" s="24" t="s">
        <v>40</v>
      </c>
      <c r="G7" s="6" t="s">
        <v>27</v>
      </c>
      <c r="H7" s="11" t="s">
        <v>48</v>
      </c>
      <c r="I7" s="8"/>
      <c r="J7" s="8"/>
      <c r="K7" s="8"/>
      <c r="L7" s="8"/>
      <c r="M7" s="8" t="s">
        <v>5</v>
      </c>
    </row>
    <row r="8" spans="1:13" ht="75.75" customHeight="1" x14ac:dyDescent="0.25">
      <c r="A8" s="6">
        <v>1</v>
      </c>
      <c r="B8" s="26" t="s">
        <v>20</v>
      </c>
      <c r="C8" s="25" t="s">
        <v>17</v>
      </c>
      <c r="D8" s="30" t="s">
        <v>10</v>
      </c>
      <c r="E8" s="25" t="s">
        <v>19</v>
      </c>
      <c r="F8" s="31" t="s">
        <v>40</v>
      </c>
      <c r="G8" s="25" t="s">
        <v>27</v>
      </c>
      <c r="H8" s="10" t="s">
        <v>47</v>
      </c>
      <c r="I8" s="27"/>
      <c r="J8" s="27"/>
      <c r="K8" s="27"/>
      <c r="L8" s="27"/>
      <c r="M8" s="27" t="s">
        <v>5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"/>
  <sheetViews>
    <sheetView workbookViewId="0">
      <selection activeCell="A8" sqref="A8:N8"/>
    </sheetView>
  </sheetViews>
  <sheetFormatPr defaultRowHeight="15" x14ac:dyDescent="0.25"/>
  <cols>
    <col min="1" max="1" width="3.140625" customWidth="1"/>
    <col min="2" max="2" width="26.42578125" customWidth="1"/>
    <col min="3" max="3" width="14.5703125" customWidth="1"/>
    <col min="4" max="4" width="23.85546875" customWidth="1"/>
    <col min="5" max="5" width="10.28515625" customWidth="1"/>
    <col min="6" max="6" width="20.85546875" customWidth="1"/>
    <col min="7" max="7" width="9.85546875" customWidth="1"/>
    <col min="8" max="8" width="15.42578125" customWidth="1"/>
    <col min="10" max="10" width="10.5703125" customWidth="1"/>
    <col min="12" max="12" width="8" customWidth="1"/>
    <col min="13" max="13" width="7.140625" customWidth="1"/>
    <col min="14" max="14" width="7.425781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71" t="s">
        <v>0</v>
      </c>
      <c r="B2" s="70" t="s">
        <v>18</v>
      </c>
      <c r="C2" s="71" t="s">
        <v>13</v>
      </c>
      <c r="D2" s="67" t="s">
        <v>12</v>
      </c>
      <c r="E2" s="67" t="s">
        <v>6</v>
      </c>
      <c r="F2" s="67" t="s">
        <v>7</v>
      </c>
      <c r="G2" s="68" t="s">
        <v>49</v>
      </c>
      <c r="H2" s="63" t="s">
        <v>50</v>
      </c>
      <c r="I2" s="69" t="s">
        <v>8</v>
      </c>
      <c r="J2" s="70"/>
      <c r="K2" s="70"/>
      <c r="L2" s="70"/>
      <c r="M2" s="70"/>
      <c r="N2" s="32" t="s">
        <v>52</v>
      </c>
    </row>
    <row r="3" spans="1:14" x14ac:dyDescent="0.25">
      <c r="A3" s="73"/>
      <c r="B3" s="70"/>
      <c r="C3" s="73"/>
      <c r="D3" s="67"/>
      <c r="E3" s="67"/>
      <c r="F3" s="67"/>
      <c r="G3" s="68"/>
      <c r="H3" s="64"/>
      <c r="I3" s="75" t="s">
        <v>1</v>
      </c>
      <c r="J3" s="76" t="s">
        <v>2</v>
      </c>
      <c r="K3" s="78" t="s">
        <v>3</v>
      </c>
      <c r="L3" s="78" t="s">
        <v>4</v>
      </c>
      <c r="M3" s="78" t="s">
        <v>5</v>
      </c>
      <c r="N3" s="33" t="s">
        <v>53</v>
      </c>
    </row>
    <row r="4" spans="1:14" ht="17.25" customHeight="1" x14ac:dyDescent="0.25">
      <c r="A4" s="72"/>
      <c r="B4" s="70"/>
      <c r="C4" s="72"/>
      <c r="D4" s="67"/>
      <c r="E4" s="67"/>
      <c r="F4" s="67"/>
      <c r="G4" s="68"/>
      <c r="H4" s="65"/>
      <c r="I4" s="75"/>
      <c r="J4" s="77"/>
      <c r="K4" s="78"/>
      <c r="L4" s="78"/>
      <c r="M4" s="78"/>
      <c r="N4" s="33"/>
    </row>
    <row r="5" spans="1:14" ht="51.75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27</v>
      </c>
      <c r="H5" s="11" t="s">
        <v>51</v>
      </c>
      <c r="I5" s="8"/>
      <c r="J5" s="8"/>
      <c r="K5" s="8"/>
      <c r="L5" s="8"/>
      <c r="M5" s="6" t="s">
        <v>5</v>
      </c>
      <c r="N5" s="34">
        <v>42644</v>
      </c>
    </row>
    <row r="6" spans="1:14" ht="74.25" customHeight="1" x14ac:dyDescent="0.25">
      <c r="A6" s="6">
        <v>2</v>
      </c>
      <c r="B6" s="13" t="s">
        <v>20</v>
      </c>
      <c r="C6" s="6" t="s">
        <v>17</v>
      </c>
      <c r="D6" s="28" t="s">
        <v>10</v>
      </c>
      <c r="E6" s="6" t="s">
        <v>19</v>
      </c>
      <c r="F6" s="24" t="s">
        <v>40</v>
      </c>
      <c r="G6" s="6" t="s">
        <v>27</v>
      </c>
      <c r="H6" s="11" t="s">
        <v>47</v>
      </c>
      <c r="I6" s="8"/>
      <c r="J6" s="8"/>
      <c r="K6" s="8"/>
      <c r="L6" s="8"/>
      <c r="M6" s="6" t="s">
        <v>5</v>
      </c>
      <c r="N6" s="34">
        <v>42675</v>
      </c>
    </row>
    <row r="7" spans="1:14" ht="73.5" customHeight="1" x14ac:dyDescent="0.25">
      <c r="A7" s="25">
        <v>3</v>
      </c>
      <c r="B7" s="13" t="s">
        <v>20</v>
      </c>
      <c r="C7" s="6" t="s">
        <v>17</v>
      </c>
      <c r="D7" s="28" t="s">
        <v>10</v>
      </c>
      <c r="E7" s="6" t="s">
        <v>19</v>
      </c>
      <c r="F7" s="24" t="s">
        <v>40</v>
      </c>
      <c r="G7" s="6" t="s">
        <v>27</v>
      </c>
      <c r="H7" s="11" t="s">
        <v>54</v>
      </c>
      <c r="I7" s="8"/>
      <c r="J7" s="8"/>
      <c r="K7" s="8"/>
      <c r="L7" s="8"/>
      <c r="M7" s="6" t="s">
        <v>5</v>
      </c>
      <c r="N7" s="34">
        <v>42675</v>
      </c>
    </row>
    <row r="8" spans="1:14" ht="73.5" customHeight="1" x14ac:dyDescent="0.25">
      <c r="A8" s="25">
        <v>4</v>
      </c>
      <c r="B8" s="13" t="s">
        <v>57</v>
      </c>
      <c r="C8" s="6" t="s">
        <v>17</v>
      </c>
      <c r="D8" s="28" t="s">
        <v>58</v>
      </c>
      <c r="E8" s="6" t="s">
        <v>19</v>
      </c>
      <c r="F8" s="24" t="s">
        <v>59</v>
      </c>
      <c r="G8" s="6" t="s">
        <v>27</v>
      </c>
      <c r="H8" s="11" t="s">
        <v>56</v>
      </c>
      <c r="I8" s="27"/>
      <c r="J8" s="27"/>
      <c r="K8" s="27"/>
      <c r="L8" s="27"/>
      <c r="M8" s="6" t="s">
        <v>5</v>
      </c>
      <c r="N8" s="34">
        <v>42705</v>
      </c>
    </row>
    <row r="9" spans="1:14" ht="48.75" customHeight="1" x14ac:dyDescent="0.25">
      <c r="A9" s="6">
        <v>5</v>
      </c>
      <c r="B9" s="13" t="s">
        <v>28</v>
      </c>
      <c r="C9" s="25" t="s">
        <v>17</v>
      </c>
      <c r="D9" s="9" t="s">
        <v>11</v>
      </c>
      <c r="E9" s="25" t="s">
        <v>19</v>
      </c>
      <c r="F9" s="24" t="s">
        <v>37</v>
      </c>
      <c r="G9" s="25" t="s">
        <v>27</v>
      </c>
      <c r="H9" s="11" t="s">
        <v>55</v>
      </c>
      <c r="I9" s="27"/>
      <c r="J9" s="27"/>
      <c r="K9" s="27"/>
      <c r="L9" s="27"/>
      <c r="M9" s="25" t="s">
        <v>5</v>
      </c>
      <c r="N9" s="34">
        <v>42644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8" r:id="rId1" display="http://www.anandana.org" xr:uid="{00000000-0004-0000-0400-000000000000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"/>
  <sheetViews>
    <sheetView workbookViewId="0">
      <selection activeCell="B8" sqref="B8"/>
    </sheetView>
  </sheetViews>
  <sheetFormatPr defaultRowHeight="15" x14ac:dyDescent="0.25"/>
  <cols>
    <col min="2" max="2" width="21.85546875" customWidth="1"/>
    <col min="3" max="3" width="15" customWidth="1"/>
    <col min="4" max="4" width="22" customWidth="1"/>
    <col min="5" max="5" width="12.140625" customWidth="1"/>
    <col min="6" max="6" width="20.42578125" customWidth="1"/>
    <col min="8" max="8" width="9.85546875" customWidth="1"/>
    <col min="10" max="10" width="10.710937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71" t="s">
        <v>0</v>
      </c>
      <c r="B2" s="70" t="s">
        <v>18</v>
      </c>
      <c r="C2" s="71" t="s">
        <v>13</v>
      </c>
      <c r="D2" s="67" t="s">
        <v>12</v>
      </c>
      <c r="E2" s="67" t="s">
        <v>6</v>
      </c>
      <c r="F2" s="67" t="s">
        <v>7</v>
      </c>
      <c r="G2" s="68" t="s">
        <v>49</v>
      </c>
      <c r="H2" s="63" t="s">
        <v>60</v>
      </c>
      <c r="I2" s="69" t="s">
        <v>8</v>
      </c>
      <c r="J2" s="70"/>
      <c r="K2" s="70"/>
      <c r="L2" s="70"/>
      <c r="M2" s="70"/>
      <c r="N2" s="32" t="s">
        <v>52</v>
      </c>
    </row>
    <row r="3" spans="1:14" x14ac:dyDescent="0.25">
      <c r="A3" s="73"/>
      <c r="B3" s="70"/>
      <c r="C3" s="73"/>
      <c r="D3" s="67"/>
      <c r="E3" s="67"/>
      <c r="F3" s="67"/>
      <c r="G3" s="68"/>
      <c r="H3" s="64"/>
      <c r="I3" s="75" t="s">
        <v>1</v>
      </c>
      <c r="J3" s="76" t="s">
        <v>2</v>
      </c>
      <c r="K3" s="78" t="s">
        <v>3</v>
      </c>
      <c r="L3" s="78" t="s">
        <v>4</v>
      </c>
      <c r="M3" s="78" t="s">
        <v>5</v>
      </c>
      <c r="N3" s="33" t="s">
        <v>53</v>
      </c>
    </row>
    <row r="4" spans="1:14" ht="19.5" customHeight="1" x14ac:dyDescent="0.25">
      <c r="A4" s="72"/>
      <c r="B4" s="70"/>
      <c r="C4" s="72"/>
      <c r="D4" s="67"/>
      <c r="E4" s="67"/>
      <c r="F4" s="67"/>
      <c r="G4" s="68"/>
      <c r="H4" s="65"/>
      <c r="I4" s="75"/>
      <c r="J4" s="77"/>
      <c r="K4" s="78"/>
      <c r="L4" s="78"/>
      <c r="M4" s="78"/>
      <c r="N4" s="33"/>
    </row>
    <row r="5" spans="1:14" ht="54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27</v>
      </c>
      <c r="H5" s="11" t="s">
        <v>61</v>
      </c>
      <c r="I5" s="8"/>
      <c r="J5" s="8"/>
      <c r="K5" s="8"/>
      <c r="L5" s="8"/>
      <c r="M5" s="6" t="s">
        <v>5</v>
      </c>
      <c r="N5" s="34">
        <v>42804</v>
      </c>
    </row>
    <row r="6" spans="1:14" ht="78.75" customHeight="1" x14ac:dyDescent="0.25">
      <c r="A6" s="6">
        <v>2</v>
      </c>
      <c r="B6" s="13" t="s">
        <v>20</v>
      </c>
      <c r="C6" s="6" t="s">
        <v>17</v>
      </c>
      <c r="D6" s="28" t="s">
        <v>10</v>
      </c>
      <c r="E6" s="6" t="s">
        <v>19</v>
      </c>
      <c r="F6" s="24" t="s">
        <v>40</v>
      </c>
      <c r="G6" s="6" t="s">
        <v>27</v>
      </c>
      <c r="H6" s="11" t="s">
        <v>62</v>
      </c>
      <c r="I6" s="8"/>
      <c r="J6" s="8"/>
      <c r="K6" s="8"/>
      <c r="L6" s="8"/>
      <c r="M6" s="6" t="s">
        <v>5</v>
      </c>
      <c r="N6" s="34">
        <v>42772</v>
      </c>
    </row>
    <row r="7" spans="1:14" ht="78" customHeight="1" x14ac:dyDescent="0.25">
      <c r="A7" s="25">
        <v>3</v>
      </c>
      <c r="B7" s="13" t="s">
        <v>20</v>
      </c>
      <c r="C7" s="6" t="s">
        <v>17</v>
      </c>
      <c r="D7" s="28" t="s">
        <v>10</v>
      </c>
      <c r="E7" s="6" t="s">
        <v>19</v>
      </c>
      <c r="F7" s="24" t="s">
        <v>40</v>
      </c>
      <c r="G7" s="6" t="s">
        <v>27</v>
      </c>
      <c r="H7" s="11" t="s">
        <v>63</v>
      </c>
      <c r="I7" s="8"/>
      <c r="J7" s="8"/>
      <c r="K7" s="8"/>
      <c r="L7" s="8"/>
      <c r="M7" s="6" t="s">
        <v>5</v>
      </c>
      <c r="N7" s="34">
        <v>42773</v>
      </c>
    </row>
    <row r="8" spans="1:14" ht="72" customHeight="1" x14ac:dyDescent="0.25">
      <c r="A8" s="25">
        <v>4</v>
      </c>
      <c r="B8" s="13" t="s">
        <v>64</v>
      </c>
      <c r="C8" s="6" t="s">
        <v>17</v>
      </c>
      <c r="D8" s="13" t="s">
        <v>67</v>
      </c>
      <c r="E8" s="6" t="s">
        <v>66</v>
      </c>
      <c r="F8" s="35" t="s">
        <v>68</v>
      </c>
      <c r="G8" s="6" t="s">
        <v>27</v>
      </c>
      <c r="H8" s="11" t="s">
        <v>65</v>
      </c>
      <c r="I8" s="27"/>
      <c r="J8" s="27"/>
      <c r="K8" s="27"/>
      <c r="L8" s="27"/>
      <c r="M8" s="6" t="s">
        <v>5</v>
      </c>
      <c r="N8" s="34">
        <v>42772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8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"/>
  <sheetViews>
    <sheetView topLeftCell="C1" workbookViewId="0">
      <selection activeCell="N2" sqref="N2:N6"/>
    </sheetView>
  </sheetViews>
  <sheetFormatPr defaultRowHeight="15" x14ac:dyDescent="0.25"/>
  <cols>
    <col min="2" max="2" width="28.42578125" customWidth="1"/>
    <col min="3" max="3" width="14.140625" customWidth="1"/>
    <col min="4" max="4" width="24.28515625" customWidth="1"/>
    <col min="5" max="5" width="11.42578125" customWidth="1"/>
    <col min="6" max="6" width="31.42578125" customWidth="1"/>
    <col min="7" max="7" width="11.140625" customWidth="1"/>
    <col min="8" max="8" width="14.85546875" customWidth="1"/>
    <col min="10" max="10" width="11.140625" customWidth="1"/>
    <col min="11" max="11" width="10.85546875" customWidth="1"/>
    <col min="12" max="12" width="10.5703125" customWidth="1"/>
    <col min="13" max="13" width="11" customWidth="1"/>
    <col min="14" max="14" width="10.57031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71" t="s">
        <v>0</v>
      </c>
      <c r="B2" s="70" t="s">
        <v>18</v>
      </c>
      <c r="C2" s="71" t="s">
        <v>13</v>
      </c>
      <c r="D2" s="67" t="s">
        <v>12</v>
      </c>
      <c r="E2" s="67" t="s">
        <v>6</v>
      </c>
      <c r="F2" s="67" t="s">
        <v>7</v>
      </c>
      <c r="G2" s="68" t="s">
        <v>49</v>
      </c>
      <c r="H2" s="63" t="s">
        <v>73</v>
      </c>
      <c r="I2" s="69" t="s">
        <v>8</v>
      </c>
      <c r="J2" s="70"/>
      <c r="K2" s="70"/>
      <c r="L2" s="70"/>
      <c r="M2" s="70"/>
      <c r="N2" s="32" t="s">
        <v>52</v>
      </c>
    </row>
    <row r="3" spans="1:14" x14ac:dyDescent="0.25">
      <c r="A3" s="73"/>
      <c r="B3" s="70"/>
      <c r="C3" s="73"/>
      <c r="D3" s="67"/>
      <c r="E3" s="67"/>
      <c r="F3" s="67"/>
      <c r="G3" s="68"/>
      <c r="H3" s="64"/>
      <c r="I3" s="75" t="s">
        <v>1</v>
      </c>
      <c r="J3" s="76" t="s">
        <v>2</v>
      </c>
      <c r="K3" s="78" t="s">
        <v>3</v>
      </c>
      <c r="L3" s="78" t="s">
        <v>4</v>
      </c>
      <c r="M3" s="78" t="s">
        <v>5</v>
      </c>
      <c r="N3" s="33" t="s">
        <v>53</v>
      </c>
    </row>
    <row r="4" spans="1:14" ht="19.5" customHeight="1" x14ac:dyDescent="0.25">
      <c r="A4" s="72"/>
      <c r="B4" s="70"/>
      <c r="C4" s="72"/>
      <c r="D4" s="67"/>
      <c r="E4" s="67"/>
      <c r="F4" s="67"/>
      <c r="G4" s="68"/>
      <c r="H4" s="65"/>
      <c r="I4" s="75"/>
      <c r="J4" s="77"/>
      <c r="K4" s="78"/>
      <c r="L4" s="78"/>
      <c r="M4" s="78"/>
      <c r="N4" s="33"/>
    </row>
    <row r="5" spans="1:14" ht="60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69</v>
      </c>
      <c r="H5" s="11" t="s">
        <v>70</v>
      </c>
      <c r="I5" s="8"/>
      <c r="J5" s="8"/>
      <c r="K5" s="8"/>
      <c r="L5" s="8"/>
      <c r="M5" s="6" t="s">
        <v>5</v>
      </c>
      <c r="N5" s="34">
        <v>42856</v>
      </c>
    </row>
    <row r="6" spans="1:14" ht="60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69</v>
      </c>
      <c r="H6" s="11" t="s">
        <v>71</v>
      </c>
      <c r="I6" s="8"/>
      <c r="J6" s="8"/>
      <c r="K6" s="8"/>
      <c r="L6" s="8"/>
      <c r="M6" s="6" t="s">
        <v>5</v>
      </c>
      <c r="N6" s="34">
        <v>42856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"/>
  <sheetViews>
    <sheetView workbookViewId="0">
      <selection activeCell="F7" sqref="F7"/>
    </sheetView>
  </sheetViews>
  <sheetFormatPr defaultRowHeight="15" x14ac:dyDescent="0.25"/>
  <cols>
    <col min="2" max="2" width="24.140625" customWidth="1"/>
    <col min="3" max="3" width="15.5703125" customWidth="1"/>
    <col min="4" max="4" width="14" customWidth="1"/>
    <col min="5" max="5" width="13.140625" customWidth="1"/>
    <col min="6" max="6" width="13" customWidth="1"/>
    <col min="7" max="7" width="12" customWidth="1"/>
    <col min="10" max="10" width="11.1406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71" t="s">
        <v>0</v>
      </c>
      <c r="B2" s="70" t="s">
        <v>18</v>
      </c>
      <c r="C2" s="71" t="s">
        <v>13</v>
      </c>
      <c r="D2" s="67" t="s">
        <v>12</v>
      </c>
      <c r="E2" s="67" t="s">
        <v>6</v>
      </c>
      <c r="F2" s="67" t="s">
        <v>7</v>
      </c>
      <c r="G2" s="68" t="s">
        <v>49</v>
      </c>
      <c r="H2" s="63" t="s">
        <v>72</v>
      </c>
      <c r="I2" s="69" t="s">
        <v>8</v>
      </c>
      <c r="J2" s="70"/>
      <c r="K2" s="70"/>
      <c r="L2" s="70"/>
      <c r="M2" s="70"/>
      <c r="N2" s="32" t="s">
        <v>52</v>
      </c>
    </row>
    <row r="3" spans="1:14" x14ac:dyDescent="0.25">
      <c r="A3" s="73"/>
      <c r="B3" s="70"/>
      <c r="C3" s="73"/>
      <c r="D3" s="67"/>
      <c r="E3" s="67"/>
      <c r="F3" s="67"/>
      <c r="G3" s="68"/>
      <c r="H3" s="64"/>
      <c r="I3" s="80" t="s">
        <v>1</v>
      </c>
      <c r="J3" s="81" t="s">
        <v>2</v>
      </c>
      <c r="K3" s="83" t="s">
        <v>3</v>
      </c>
      <c r="L3" s="83" t="s">
        <v>4</v>
      </c>
      <c r="M3" s="83" t="s">
        <v>5</v>
      </c>
      <c r="N3" s="33" t="s">
        <v>53</v>
      </c>
    </row>
    <row r="4" spans="1:14" ht="21" customHeight="1" x14ac:dyDescent="0.25">
      <c r="A4" s="72"/>
      <c r="B4" s="70"/>
      <c r="C4" s="72"/>
      <c r="D4" s="67"/>
      <c r="E4" s="67"/>
      <c r="F4" s="67"/>
      <c r="G4" s="68"/>
      <c r="H4" s="65"/>
      <c r="I4" s="80"/>
      <c r="J4" s="82"/>
      <c r="K4" s="83"/>
      <c r="L4" s="83"/>
      <c r="M4" s="83"/>
      <c r="N4" s="33"/>
    </row>
    <row r="5" spans="1:14" ht="96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69</v>
      </c>
      <c r="H5" s="11" t="s">
        <v>74</v>
      </c>
      <c r="I5" s="8"/>
      <c r="J5" s="8"/>
      <c r="K5" s="8"/>
      <c r="L5" s="8"/>
      <c r="M5" s="6" t="s">
        <v>5</v>
      </c>
      <c r="N5" s="34">
        <v>42948</v>
      </c>
    </row>
    <row r="6" spans="1:14" ht="96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69</v>
      </c>
      <c r="H6" s="11" t="s">
        <v>75</v>
      </c>
      <c r="I6" s="8"/>
      <c r="J6" s="8"/>
      <c r="K6" s="8"/>
      <c r="L6" s="8"/>
      <c r="M6" s="6" t="s">
        <v>5</v>
      </c>
      <c r="N6" s="34">
        <v>42948</v>
      </c>
    </row>
    <row r="7" spans="1:14" ht="36" x14ac:dyDescent="0.25">
      <c r="A7" s="25">
        <v>3</v>
      </c>
      <c r="B7" s="13" t="s">
        <v>64</v>
      </c>
      <c r="C7" s="6" t="s">
        <v>17</v>
      </c>
      <c r="D7" s="13" t="s">
        <v>67</v>
      </c>
      <c r="E7" s="6" t="s">
        <v>66</v>
      </c>
      <c r="F7" s="35" t="s">
        <v>68</v>
      </c>
      <c r="G7" s="6" t="s">
        <v>69</v>
      </c>
      <c r="H7" s="11" t="s">
        <v>76</v>
      </c>
      <c r="I7" s="27"/>
      <c r="J7" s="27"/>
      <c r="K7" s="27"/>
      <c r="L7" s="27"/>
      <c r="M7" s="6" t="s">
        <v>5</v>
      </c>
      <c r="N7" s="34">
        <v>42979</v>
      </c>
    </row>
    <row r="8" spans="1:14" ht="120" x14ac:dyDescent="0.25">
      <c r="A8" s="25">
        <v>4</v>
      </c>
      <c r="B8" s="13" t="s">
        <v>57</v>
      </c>
      <c r="C8" s="6" t="s">
        <v>17</v>
      </c>
      <c r="D8" s="28" t="s">
        <v>58</v>
      </c>
      <c r="E8" s="6" t="s">
        <v>19</v>
      </c>
      <c r="F8" s="24" t="s">
        <v>59</v>
      </c>
      <c r="G8" s="6" t="s">
        <v>69</v>
      </c>
      <c r="H8" s="11" t="s">
        <v>77</v>
      </c>
      <c r="I8" s="27"/>
      <c r="J8" s="27"/>
      <c r="K8" s="27"/>
      <c r="L8" s="27"/>
      <c r="M8" s="6" t="s">
        <v>5</v>
      </c>
      <c r="N8" s="34">
        <v>42917</v>
      </c>
    </row>
    <row r="9" spans="1:14" x14ac:dyDescent="0.25">
      <c r="N9" s="36"/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7" r:id="rId1" xr:uid="{00000000-0004-0000-0700-000000000000}"/>
    <hyperlink ref="F8" r:id="rId2" display="http://www.anandana.org" xr:uid="{00000000-0004-0000-0700-000001000000}"/>
  </hyperlinks>
  <pageMargins left="0.7" right="0.7" top="0.75" bottom="0.75" header="0.3" footer="0.3"/>
  <pageSetup orientation="portrait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"/>
  <sheetViews>
    <sheetView topLeftCell="C1" workbookViewId="0">
      <selection activeCell="A7" sqref="A7:N7"/>
    </sheetView>
  </sheetViews>
  <sheetFormatPr defaultRowHeight="15" x14ac:dyDescent="0.25"/>
  <cols>
    <col min="1" max="1" width="7.28515625" customWidth="1"/>
    <col min="2" max="2" width="25" customWidth="1"/>
    <col min="3" max="3" width="13.7109375" customWidth="1"/>
    <col min="4" max="4" width="21.5703125" customWidth="1"/>
    <col min="5" max="5" width="14.42578125" customWidth="1"/>
    <col min="6" max="6" width="14.5703125" customWidth="1"/>
    <col min="7" max="7" width="13.28515625" customWidth="1"/>
    <col min="8" max="8" width="16.5703125" customWidth="1"/>
    <col min="10" max="10" width="10.5703125" customWidth="1"/>
  </cols>
  <sheetData>
    <row r="1" spans="1:14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x14ac:dyDescent="0.25">
      <c r="A2" s="71" t="s">
        <v>0</v>
      </c>
      <c r="B2" s="70" t="s">
        <v>18</v>
      </c>
      <c r="C2" s="71" t="s">
        <v>13</v>
      </c>
      <c r="D2" s="67" t="s">
        <v>12</v>
      </c>
      <c r="E2" s="67" t="s">
        <v>6</v>
      </c>
      <c r="F2" s="67" t="s">
        <v>7</v>
      </c>
      <c r="G2" s="68" t="s">
        <v>49</v>
      </c>
      <c r="H2" s="63" t="s">
        <v>78</v>
      </c>
      <c r="I2" s="69" t="s">
        <v>8</v>
      </c>
      <c r="J2" s="70"/>
      <c r="K2" s="70"/>
      <c r="L2" s="70"/>
      <c r="M2" s="70"/>
      <c r="N2" s="32" t="s">
        <v>52</v>
      </c>
    </row>
    <row r="3" spans="1:14" x14ac:dyDescent="0.25">
      <c r="A3" s="73"/>
      <c r="B3" s="70"/>
      <c r="C3" s="73"/>
      <c r="D3" s="67"/>
      <c r="E3" s="67"/>
      <c r="F3" s="67"/>
      <c r="G3" s="68"/>
      <c r="H3" s="64"/>
      <c r="I3" s="80" t="s">
        <v>1</v>
      </c>
      <c r="J3" s="81" t="s">
        <v>2</v>
      </c>
      <c r="K3" s="83" t="s">
        <v>3</v>
      </c>
      <c r="L3" s="83" t="s">
        <v>4</v>
      </c>
      <c r="M3" s="83" t="s">
        <v>5</v>
      </c>
      <c r="N3" s="33" t="s">
        <v>53</v>
      </c>
    </row>
    <row r="4" spans="1:14" ht="18.75" customHeight="1" x14ac:dyDescent="0.25">
      <c r="A4" s="72"/>
      <c r="B4" s="70"/>
      <c r="C4" s="72"/>
      <c r="D4" s="67"/>
      <c r="E4" s="67"/>
      <c r="F4" s="67"/>
      <c r="G4" s="68"/>
      <c r="H4" s="65"/>
      <c r="I4" s="80"/>
      <c r="J4" s="82"/>
      <c r="K4" s="83"/>
      <c r="L4" s="83"/>
      <c r="M4" s="83"/>
      <c r="N4" s="33"/>
    </row>
    <row r="5" spans="1:14" ht="84" customHeight="1" x14ac:dyDescent="0.25">
      <c r="A5" s="6">
        <v>1</v>
      </c>
      <c r="B5" s="13" t="s">
        <v>28</v>
      </c>
      <c r="C5" s="6" t="s">
        <v>17</v>
      </c>
      <c r="D5" s="9" t="s">
        <v>11</v>
      </c>
      <c r="E5" s="6" t="s">
        <v>19</v>
      </c>
      <c r="F5" s="24" t="s">
        <v>37</v>
      </c>
      <c r="G5" s="6" t="s">
        <v>69</v>
      </c>
      <c r="H5" s="11" t="s">
        <v>79</v>
      </c>
      <c r="I5" s="8"/>
      <c r="J5" s="8"/>
      <c r="K5" s="8"/>
      <c r="L5" s="8"/>
      <c r="M5" s="6" t="s">
        <v>5</v>
      </c>
      <c r="N5" s="34">
        <v>43070</v>
      </c>
    </row>
    <row r="6" spans="1:14" ht="87" customHeight="1" x14ac:dyDescent="0.25">
      <c r="A6" s="6">
        <v>2</v>
      </c>
      <c r="B6" s="13" t="s">
        <v>28</v>
      </c>
      <c r="C6" s="6" t="s">
        <v>17</v>
      </c>
      <c r="D6" s="9" t="s">
        <v>11</v>
      </c>
      <c r="E6" s="6" t="s">
        <v>19</v>
      </c>
      <c r="F6" s="24" t="s">
        <v>37</v>
      </c>
      <c r="G6" s="6" t="s">
        <v>69</v>
      </c>
      <c r="H6" s="11" t="s">
        <v>80</v>
      </c>
      <c r="I6" s="8"/>
      <c r="J6" s="8"/>
      <c r="K6" s="8"/>
      <c r="L6" s="8"/>
      <c r="M6" s="6" t="s">
        <v>5</v>
      </c>
      <c r="N6" s="34">
        <v>43070</v>
      </c>
    </row>
    <row r="7" spans="1:14" ht="88.5" customHeight="1" x14ac:dyDescent="0.25">
      <c r="A7" s="25">
        <v>4</v>
      </c>
      <c r="B7" s="13" t="s">
        <v>57</v>
      </c>
      <c r="C7" s="6" t="s">
        <v>17</v>
      </c>
      <c r="D7" s="28" t="s">
        <v>58</v>
      </c>
      <c r="E7" s="6" t="s">
        <v>19</v>
      </c>
      <c r="F7" s="24" t="s">
        <v>59</v>
      </c>
      <c r="G7" s="6" t="s">
        <v>69</v>
      </c>
      <c r="H7" s="11" t="s">
        <v>81</v>
      </c>
      <c r="I7" s="27"/>
      <c r="J7" s="27"/>
      <c r="K7" s="27"/>
      <c r="L7" s="27"/>
      <c r="M7" s="6" t="s">
        <v>5</v>
      </c>
      <c r="N7" s="34">
        <v>43070</v>
      </c>
    </row>
  </sheetData>
  <mergeCells count="15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M2"/>
    <mergeCell ref="I3:I4"/>
    <mergeCell ref="J3:J4"/>
    <mergeCell ref="K3:K4"/>
    <mergeCell ref="L3:L4"/>
    <mergeCell ref="M3:M4"/>
  </mergeCells>
  <hyperlinks>
    <hyperlink ref="F7" r:id="rId1" display="http://www.anandana.org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Qtr Oct-15 to Dec-15</vt:lpstr>
      <vt:lpstr>Qtr JAN-16 to March-16</vt:lpstr>
      <vt:lpstr>Qtr April-16 to June-16</vt:lpstr>
      <vt:lpstr>Qtr July-16 to Sept-16</vt:lpstr>
      <vt:lpstr>Qtr Octo-16 to Dec-16</vt:lpstr>
      <vt:lpstr>Jan-17 to March-17</vt:lpstr>
      <vt:lpstr>April-17 to June-17</vt:lpstr>
      <vt:lpstr>JUly-17 to Sept-17</vt:lpstr>
      <vt:lpstr>Octo-17 to Dec-17</vt:lpstr>
      <vt:lpstr>Jan-18 to March-18</vt:lpstr>
      <vt:lpstr>April-18 to June-18</vt:lpstr>
      <vt:lpstr>July-18 to Sept-18</vt:lpstr>
      <vt:lpstr>Octo-18 to Dec-18</vt:lpstr>
      <vt:lpstr>Jan 19 to March 19</vt:lpstr>
      <vt:lpstr>April-19 to June-19</vt:lpstr>
      <vt:lpstr>July-19 to Sept-19</vt:lpstr>
      <vt:lpstr>Octo-19 to Dec-19</vt:lpstr>
      <vt:lpstr>Jan-20 to March-20</vt:lpstr>
      <vt:lpstr>April-20 to June-20</vt:lpstr>
      <vt:lpstr>July-20 to SEPT-20</vt:lpstr>
      <vt:lpstr>Oct-20 to Dec-20</vt:lpstr>
      <vt:lpstr>Jan-21 to March-21</vt:lpstr>
      <vt:lpstr>Apri-21 to June-21</vt:lpstr>
      <vt:lpstr>July-21 to Sept-21</vt:lpstr>
      <vt:lpstr>Oct-21 to Dec-21</vt:lpstr>
      <vt:lpstr>Jan-22 to March 2022</vt:lpstr>
      <vt:lpstr>April-22 to June-22</vt:lpstr>
      <vt:lpstr>July-Sept 2022</vt:lpstr>
      <vt:lpstr>Octo-22 to Dece-22</vt:lpstr>
      <vt:lpstr>Jan-23 to March-23</vt:lpstr>
      <vt:lpstr>April-23 to June-23</vt:lpstr>
      <vt:lpstr>July-23 to Sept-23</vt:lpstr>
      <vt:lpstr>Oct-23 to Dec-23</vt:lpstr>
      <vt:lpstr>Jan-24 to March-24</vt:lpstr>
      <vt:lpstr>Apr-24 to June-24</vt:lpstr>
      <vt:lpstr>July-24 to Sept-24</vt:lpstr>
      <vt:lpstr>Oct-24 to Dec-24</vt:lpstr>
      <vt:lpstr>Jan-25 to March-25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Harnath Jagawat</cp:lastModifiedBy>
  <cp:lastPrinted>2016-07-29T04:58:43Z</cp:lastPrinted>
  <dcterms:created xsi:type="dcterms:W3CDTF">2016-07-29T03:51:35Z</dcterms:created>
  <dcterms:modified xsi:type="dcterms:W3CDTF">2025-04-14T10:40:11Z</dcterms:modified>
</cp:coreProperties>
</file>